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H50" i="3" l="1"/>
  <c r="G50" i="3"/>
  <c r="H48" i="3"/>
  <c r="G48" i="3"/>
  <c r="H46" i="3"/>
  <c r="G46" i="3"/>
  <c r="H42" i="3"/>
  <c r="G42" i="3"/>
  <c r="H39" i="3"/>
  <c r="G39" i="3"/>
  <c r="H34" i="3"/>
  <c r="G34" i="3"/>
  <c r="H31" i="3"/>
  <c r="G31" i="3"/>
  <c r="H29" i="3"/>
  <c r="G29" i="3"/>
  <c r="H22" i="3"/>
  <c r="G22" i="3"/>
  <c r="H17" i="3"/>
  <c r="G17" i="3"/>
  <c r="L17" i="3" s="1"/>
  <c r="H8" i="3"/>
  <c r="H54" i="3" s="1"/>
  <c r="G8" i="3"/>
  <c r="G54" i="3" s="1"/>
  <c r="D54" i="3"/>
  <c r="D8" i="3"/>
  <c r="E8" i="3"/>
  <c r="N8" i="3" s="1"/>
  <c r="F31" i="3"/>
  <c r="E31" i="3"/>
  <c r="N31" i="3" s="1"/>
  <c r="D31" i="3"/>
  <c r="K31" i="3" s="1"/>
  <c r="C31" i="3"/>
  <c r="M22" i="3"/>
  <c r="F22" i="3"/>
  <c r="E22" i="3"/>
  <c r="D22" i="3"/>
  <c r="C22" i="3"/>
  <c r="M17" i="3"/>
  <c r="F17" i="3"/>
  <c r="E17" i="3"/>
  <c r="D17" i="3"/>
  <c r="K17" i="3" s="1"/>
  <c r="C17" i="3"/>
  <c r="J17" i="3" s="1"/>
  <c r="M8" i="3"/>
  <c r="F8" i="3"/>
  <c r="C8" i="3"/>
  <c r="N53" i="3"/>
  <c r="M53" i="3"/>
  <c r="L53" i="3"/>
  <c r="K53" i="3"/>
  <c r="J53" i="3"/>
  <c r="N52" i="3"/>
  <c r="M52" i="3"/>
  <c r="L52" i="3"/>
  <c r="K52" i="3"/>
  <c r="J52" i="3"/>
  <c r="I52" i="3"/>
  <c r="N51" i="3"/>
  <c r="M51" i="3"/>
  <c r="L51" i="3"/>
  <c r="K51" i="3"/>
  <c r="J51" i="3"/>
  <c r="I51" i="3"/>
  <c r="N49" i="3"/>
  <c r="M49" i="3"/>
  <c r="L49" i="3"/>
  <c r="K49" i="3"/>
  <c r="J49" i="3"/>
  <c r="I49" i="3"/>
  <c r="N47" i="3"/>
  <c r="L47" i="3"/>
  <c r="K47" i="3"/>
  <c r="J47" i="3"/>
  <c r="I47" i="3"/>
  <c r="N45" i="3"/>
  <c r="M45" i="3"/>
  <c r="L45" i="3"/>
  <c r="K45" i="3"/>
  <c r="J45" i="3"/>
  <c r="I45" i="3"/>
  <c r="N44" i="3"/>
  <c r="M44" i="3"/>
  <c r="L44" i="3"/>
  <c r="K44" i="3"/>
  <c r="J44" i="3"/>
  <c r="I44" i="3"/>
  <c r="N43" i="3"/>
  <c r="M43" i="3"/>
  <c r="L43" i="3"/>
  <c r="K43" i="3"/>
  <c r="J43" i="3"/>
  <c r="I43" i="3"/>
  <c r="N41" i="3"/>
  <c r="M41" i="3"/>
  <c r="L41" i="3"/>
  <c r="K41" i="3"/>
  <c r="J41" i="3"/>
  <c r="I41" i="3"/>
  <c r="N40" i="3"/>
  <c r="M40" i="3"/>
  <c r="L40" i="3"/>
  <c r="K40" i="3"/>
  <c r="J40" i="3"/>
  <c r="I40" i="3"/>
  <c r="N38" i="3"/>
  <c r="M38" i="3"/>
  <c r="L38" i="3"/>
  <c r="K38" i="3"/>
  <c r="J38" i="3"/>
  <c r="I38" i="3"/>
  <c r="N37" i="3"/>
  <c r="M37" i="3"/>
  <c r="L37" i="3"/>
  <c r="K37" i="3"/>
  <c r="J37" i="3"/>
  <c r="I37" i="3"/>
  <c r="N36" i="3"/>
  <c r="M36" i="3"/>
  <c r="L36" i="3"/>
  <c r="K36" i="3"/>
  <c r="J36" i="3"/>
  <c r="I36" i="3"/>
  <c r="N35" i="3"/>
  <c r="M35" i="3"/>
  <c r="L35" i="3"/>
  <c r="K35" i="3"/>
  <c r="J35" i="3"/>
  <c r="I35" i="3"/>
  <c r="N33" i="3"/>
  <c r="M33" i="3"/>
  <c r="L33" i="3"/>
  <c r="K33" i="3"/>
  <c r="J33" i="3"/>
  <c r="I33" i="3"/>
  <c r="N32" i="3"/>
  <c r="M32" i="3"/>
  <c r="L32" i="3"/>
  <c r="K32" i="3"/>
  <c r="J32" i="3"/>
  <c r="I32" i="3"/>
  <c r="N30" i="3"/>
  <c r="M30" i="3"/>
  <c r="L30" i="3"/>
  <c r="K30" i="3"/>
  <c r="J30" i="3"/>
  <c r="I30" i="3"/>
  <c r="N28" i="3"/>
  <c r="M28" i="3"/>
  <c r="L28" i="3"/>
  <c r="K28" i="3"/>
  <c r="J28" i="3"/>
  <c r="I28" i="3"/>
  <c r="N27" i="3"/>
  <c r="M27" i="3"/>
  <c r="L27" i="3"/>
  <c r="K27" i="3"/>
  <c r="J27" i="3"/>
  <c r="I27" i="3"/>
  <c r="N26" i="3"/>
  <c r="M26" i="3"/>
  <c r="L26" i="3"/>
  <c r="K26" i="3"/>
  <c r="J26" i="3"/>
  <c r="I26" i="3"/>
  <c r="N25" i="3"/>
  <c r="M25" i="3"/>
  <c r="L25" i="3"/>
  <c r="K25" i="3"/>
  <c r="J25" i="3"/>
  <c r="I25" i="3"/>
  <c r="N24" i="3"/>
  <c r="M24" i="3"/>
  <c r="L24" i="3"/>
  <c r="K24" i="3"/>
  <c r="J24" i="3"/>
  <c r="I24" i="3"/>
  <c r="N23" i="3"/>
  <c r="M23" i="3"/>
  <c r="L23" i="3"/>
  <c r="K23" i="3"/>
  <c r="J23" i="3"/>
  <c r="I23" i="3"/>
  <c r="N22" i="3"/>
  <c r="N21" i="3"/>
  <c r="M21" i="3"/>
  <c r="L21" i="3"/>
  <c r="K21" i="3"/>
  <c r="J21" i="3"/>
  <c r="I21" i="3"/>
  <c r="N20" i="3"/>
  <c r="M20" i="3"/>
  <c r="L20" i="3"/>
  <c r="K20" i="3"/>
  <c r="J20" i="3"/>
  <c r="I20" i="3"/>
  <c r="N19" i="3"/>
  <c r="M19" i="3"/>
  <c r="L19" i="3"/>
  <c r="K19" i="3"/>
  <c r="J19" i="3"/>
  <c r="I19" i="3"/>
  <c r="N18" i="3"/>
  <c r="M18" i="3"/>
  <c r="L18" i="3"/>
  <c r="K18" i="3"/>
  <c r="J18" i="3"/>
  <c r="I18" i="3"/>
  <c r="N17" i="3"/>
  <c r="N16" i="3"/>
  <c r="M16" i="3"/>
  <c r="L16" i="3"/>
  <c r="K16" i="3"/>
  <c r="J16" i="3"/>
  <c r="I16" i="3"/>
  <c r="N15" i="3"/>
  <c r="M15" i="3"/>
  <c r="L15" i="3"/>
  <c r="K15" i="3"/>
  <c r="J15" i="3"/>
  <c r="I15" i="3"/>
  <c r="N14" i="3"/>
  <c r="M14" i="3"/>
  <c r="L14" i="3"/>
  <c r="K14" i="3"/>
  <c r="J14" i="3"/>
  <c r="I14" i="3"/>
  <c r="N13" i="3"/>
  <c r="M13" i="3"/>
  <c r="L13" i="3"/>
  <c r="K13" i="3"/>
  <c r="J13" i="3"/>
  <c r="I13" i="3"/>
  <c r="N12" i="3"/>
  <c r="L12" i="3"/>
  <c r="K12" i="3"/>
  <c r="J12" i="3"/>
  <c r="N11" i="3"/>
  <c r="M11" i="3"/>
  <c r="L11" i="3"/>
  <c r="K11" i="3"/>
  <c r="J11" i="3"/>
  <c r="I11" i="3"/>
  <c r="N10" i="3"/>
  <c r="M10" i="3"/>
  <c r="L10" i="3"/>
  <c r="K10" i="3"/>
  <c r="J10" i="3"/>
  <c r="I10" i="3"/>
  <c r="N9" i="3"/>
  <c r="M9" i="3"/>
  <c r="L9" i="3"/>
  <c r="K9" i="3"/>
  <c r="J9" i="3"/>
  <c r="I9" i="3"/>
  <c r="K22" i="3" l="1"/>
  <c r="K8" i="3"/>
  <c r="M31" i="3"/>
  <c r="L31" i="3"/>
  <c r="L8" i="3"/>
  <c r="I31" i="3"/>
  <c r="J31" i="3"/>
  <c r="L22" i="3"/>
  <c r="I22" i="3"/>
  <c r="J22" i="3"/>
  <c r="I17" i="3"/>
  <c r="F50" i="3"/>
  <c r="F48" i="3"/>
  <c r="F46" i="3"/>
  <c r="F42" i="3"/>
  <c r="F39" i="3"/>
  <c r="F34" i="3"/>
  <c r="F29" i="3"/>
  <c r="F54" i="3" l="1"/>
  <c r="E50" i="3"/>
  <c r="D50" i="3"/>
  <c r="N50" i="3" l="1"/>
  <c r="M50" i="3"/>
  <c r="K50" i="3"/>
  <c r="L50" i="3"/>
  <c r="C50" i="3"/>
  <c r="C54" i="3" s="1"/>
  <c r="E48" i="3"/>
  <c r="D48" i="3"/>
  <c r="C48" i="3"/>
  <c r="E46" i="3"/>
  <c r="D46" i="3"/>
  <c r="C46" i="3"/>
  <c r="E42" i="3"/>
  <c r="D42" i="3"/>
  <c r="C42" i="3"/>
  <c r="E39" i="3"/>
  <c r="D39" i="3"/>
  <c r="C39" i="3"/>
  <c r="E34" i="3"/>
  <c r="D34" i="3"/>
  <c r="C34" i="3"/>
  <c r="E29" i="3"/>
  <c r="E54" i="3" s="1"/>
  <c r="D29" i="3"/>
  <c r="C29" i="3"/>
  <c r="M48" i="3" l="1"/>
  <c r="N48" i="3"/>
  <c r="L48" i="3"/>
  <c r="K48" i="3"/>
  <c r="N46" i="3"/>
  <c r="K46" i="3"/>
  <c r="L46" i="3"/>
  <c r="M42" i="3"/>
  <c r="N42" i="3"/>
  <c r="L42" i="3"/>
  <c r="K42" i="3"/>
  <c r="M39" i="3"/>
  <c r="N39" i="3"/>
  <c r="L39" i="3"/>
  <c r="K39" i="3"/>
  <c r="M34" i="3"/>
  <c r="N34" i="3"/>
  <c r="L34" i="3"/>
  <c r="K34" i="3"/>
  <c r="M29" i="3"/>
  <c r="N29" i="3"/>
  <c r="L29" i="3"/>
  <c r="K29" i="3"/>
  <c r="J50" i="3"/>
  <c r="I50" i="3"/>
  <c r="J48" i="3"/>
  <c r="I48" i="3"/>
  <c r="J46" i="3"/>
  <c r="I46" i="3"/>
  <c r="J42" i="3"/>
  <c r="I42" i="3"/>
  <c r="J39" i="3"/>
  <c r="I39" i="3"/>
  <c r="J34" i="3"/>
  <c r="I34" i="3"/>
  <c r="J29" i="3"/>
  <c r="I29" i="3"/>
  <c r="I8" i="3"/>
  <c r="J8" i="3"/>
  <c r="L54" i="3" l="1"/>
  <c r="K54" i="3"/>
  <c r="M54" i="3"/>
  <c r="N54" i="3"/>
  <c r="I54" i="3"/>
  <c r="J54" i="3"/>
</calcChain>
</file>

<file path=xl/sharedStrings.xml><?xml version="1.0" encoding="utf-8"?>
<sst xmlns="http://schemas.openxmlformats.org/spreadsheetml/2006/main" count="203" uniqueCount="168">
  <si>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</si>
  <si>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</si>
  <si>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</si>
  <si>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</si>
  <si>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</si>
  <si>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</si>
  <si>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</si>
  <si>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</si>
  <si>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</si>
  <si>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</si>
  <si>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</si>
  <si>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</si>
  <si>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</si>
  <si>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</si>
  <si>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</si>
  <si>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</si>
  <si>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</si>
  <si>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</si>
  <si>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</si>
  <si>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</si>
  <si>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</si>
  <si>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</si>
  <si>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</si>
  <si>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</si>
  <si>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</si>
  <si>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</si>
  <si>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</si>
  <si>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</si>
  <si>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</si>
  <si>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</si>
  <si>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</si>
  <si>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</si>
  <si>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</si>
  <si>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</si>
  <si>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</si>
  <si>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</si>
  <si>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</si>
  <si>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</si>
  <si>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</si>
  <si>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</si>
  <si>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</si>
  <si>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</si>
  <si>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</si>
  <si>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</si>
  <si>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</si>
  <si>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</si>
  <si>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</si>
  <si>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</si>
  <si>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</si>
  <si>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</si>
  <si>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</si>
  <si>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</si>
  <si>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</si>
  <si>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</si>
  <si>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</si>
  <si>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</si>
  <si>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</si>
  <si>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</si>
  <si>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</si>
  <si>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</si>
  <si>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</si>
  <si>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</si>
  <si>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</si>
  <si>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</si>
  <si>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</si>
  <si>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</si>
  <si>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</si>
  <si>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</si>
  <si>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</si>
  <si>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</si>
  <si>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</si>
  <si>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</si>
  <si>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</si>
  <si>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</si>
  <si>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</si>
  <si>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</si>
  <si>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</si>
  <si>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</si>
  <si>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</si>
  <si>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</si>
  <si>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</si>
  <si>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</si>
  <si>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</si>
  <si>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</si>
  <si>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</si>
  <si>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</si>
  <si>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</si>
  <si>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</si>
  <si>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</si>
  <si>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</si>
  <si>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</si>
  <si>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</si>
  <si>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</si>
  <si>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</si>
  <si>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</si>
  <si>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</si>
  <si>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</si>
  <si>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</si>
  <si>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</si>
  <si>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</si>
  <si>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</si>
  <si>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</si>
  <si>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</si>
  <si>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</si>
  <si>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</si>
  <si>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</si>
  <si>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</si>
  <si>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</si>
  <si>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</si>
  <si>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</si>
  <si>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</si>
  <si>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</si>
  <si>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</si>
  <si>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</si>
  <si>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</si>
  <si>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</si>
  <si>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</si>
  <si>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</si>
  <si>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</si>
  <si>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</si>
  <si>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</si>
  <si>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</si>
  <si>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</si>
  <si>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</si>
  <si>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</si>
  <si>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</si>
  <si>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</si>
  <si>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</si>
  <si>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</si>
  <si>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</si>
  <si>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</si>
  <si>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</si>
  <si>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</si>
  <si>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</si>
  <si>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</si>
  <si>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</si>
  <si>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</si>
  <si>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</si>
  <si>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</si>
  <si>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</si>
  <si>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</si>
  <si>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</si>
  <si>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</si>
  <si>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</si>
  <si>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</si>
  <si>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</si>
  <si>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</si>
  <si>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</si>
  <si>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</si>
  <si>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</si>
  <si>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</si>
  <si>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</si>
  <si>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</si>
  <si>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</si>
  <si>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</si>
  <si>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</si>
  <si>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</si>
  <si>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</si>
  <si>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</si>
  <si>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(тыс. руб.)</t>
  </si>
  <si>
    <t xml:space="preserve">        Приложение № 2    </t>
  </si>
  <si>
    <t xml:space="preserve">                                Информация изменения   расходов бюджета Ульчского муниципального района  в 2015 году на плановый период 2016 и 2017 годов</t>
  </si>
  <si>
    <t>Утверждено решением Собрания депутатов от 29.12.2014 № 104"О бюджете Ульчского муниципального района на 2015 год и на планолвый период 2016 и 2017 годов"</t>
  </si>
  <si>
    <t>Проект решения</t>
  </si>
  <si>
    <t>Отклонение проекта бюджета                                                     от решения Собрания депутатов от 29.12.2014 № 104</t>
  </si>
  <si>
    <t>Председатель</t>
  </si>
  <si>
    <t>Контрольно-счетной палаты</t>
  </si>
  <si>
    <t>Г.Л.Бабина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</si>
</sst>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03">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49" fontId="21" fillId="0" borderId="30" xfId="0" applyNumberFormat="1" applyFont="1" applyFill="1" applyBorder="1" applyAlignment="1">
      <alignment horizontal="center" shrinkToFit="1"/>
    </xf>
    <xf numFmtId="164" fontId="23" fillId="0" borderId="5" xfId="0" applyNumberFormat="1" applyFont="1" applyBorder="1" applyAlignment="1">
      <alignment horizontal="center"/>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164" fontId="24" fillId="0" borderId="0" xfId="0" applyNumberFormat="1" applyFont="1" applyBorder="1" applyAlignment="1">
      <alignment horizontal="center"/>
    </xf>
    <xf numFmtId="164" fontId="24" fillId="0" borderId="5" xfId="0" applyNumberFormat="1" applyFont="1" applyBorder="1" applyAlignment="1">
      <alignment horizontal="center"/>
    </xf>
    <xf numFmtId="2" fontId="24"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0" fontId="26" fillId="0" borderId="5" xfId="0" applyFont="1" applyBorder="1" applyAlignment="1">
      <alignment horizontal="center"/>
    </xf>
    <xf numFmtId="164" fontId="26" fillId="0" borderId="5" xfId="0" applyNumberFormat="1" applyFont="1" applyBorder="1" applyAlignment="1">
      <alignment horizontal="center"/>
    </xf>
    <xf numFmtId="165" fontId="26" fillId="0" borderId="5" xfId="0" applyNumberFormat="1" applyFont="1" applyBorder="1" applyAlignment="1">
      <alignment horizontal="center"/>
    </xf>
    <xf numFmtId="0" fontId="19" fillId="0" borderId="0" xfId="0" applyFont="1" applyFill="1" applyBorder="1" applyAlignment="1">
      <alignment horizontal="left" wrapText="1"/>
    </xf>
    <xf numFmtId="49" fontId="21" fillId="0" borderId="0" xfId="0" applyNumberFormat="1" applyFont="1" applyBorder="1" applyAlignment="1">
      <alignment horizontal="center" wrapText="1"/>
    </xf>
    <xf numFmtId="4" fontId="26" fillId="0" borderId="0" xfId="0" applyNumberFormat="1" applyFont="1" applyBorder="1" applyAlignment="1">
      <alignment horizontal="center"/>
    </xf>
    <xf numFmtId="164" fontId="26" fillId="0" borderId="0" xfId="0" applyNumberFormat="1" applyFont="1" applyBorder="1" applyAlignment="1">
      <alignment horizontal="center"/>
    </xf>
    <xf numFmtId="2" fontId="23" fillId="0" borderId="0" xfId="0" applyNumberFormat="1" applyFont="1" applyBorder="1" applyAlignment="1">
      <alignment horizontal="center"/>
    </xf>
    <xf numFmtId="164" fontId="23" fillId="0" borderId="0" xfId="0" applyNumberFormat="1" applyFont="1" applyBorder="1" applyAlignment="1">
      <alignment horizontal="center"/>
    </xf>
    <xf numFmtId="4" fontId="23" fillId="0" borderId="0" xfId="0" applyNumberFormat="1" applyFont="1" applyBorder="1" applyAlignment="1">
      <alignment horizontal="center"/>
    </xf>
    <xf numFmtId="0" fontId="9" fillId="0" borderId="0" xfId="0" applyFont="1" applyAlignment="1"/>
    <xf numFmtId="0" fontId="20" fillId="0" borderId="5" xfId="0" applyFont="1" applyFill="1" applyBorder="1" applyAlignment="1">
      <alignment horizontal="left" wrapText="1"/>
    </xf>
    <xf numFmtId="49" fontId="22" fillId="0" borderId="5" xfId="0" applyNumberFormat="1" applyFont="1" applyFill="1" applyBorder="1" applyAlignment="1">
      <alignment horizontal="center" shrinkToFit="1"/>
    </xf>
    <xf numFmtId="0" fontId="20" fillId="0" borderId="5" xfId="0" applyFont="1" applyFill="1" applyBorder="1" applyAlignment="1">
      <alignment wrapText="1"/>
    </xf>
    <xf numFmtId="49" fontId="21" fillId="0" borderId="5" xfId="0" applyNumberFormat="1" applyFont="1" applyFill="1" applyBorder="1" applyAlignment="1">
      <alignment horizontal="center" shrinkToFit="1"/>
    </xf>
    <xf numFmtId="0" fontId="19" fillId="0" borderId="5" xfId="0" applyFont="1" applyFill="1" applyBorder="1" applyAlignment="1">
      <alignment wrapText="1"/>
    </xf>
    <xf numFmtId="165" fontId="23" fillId="0" borderId="19" xfId="0" applyNumberFormat="1" applyFont="1" applyBorder="1" applyAlignment="1">
      <alignment horizontal="center"/>
    </xf>
    <xf numFmtId="165" fontId="24" fillId="0" borderId="5" xfId="0" applyNumberFormat="1" applyFont="1" applyBorder="1" applyAlignment="1">
      <alignment horizontal="center"/>
    </xf>
    <xf numFmtId="165" fontId="24" fillId="0" borderId="10" xfId="0" applyNumberFormat="1" applyFont="1" applyBorder="1" applyAlignment="1">
      <alignment horizontal="center"/>
    </xf>
    <xf numFmtId="165" fontId="24" fillId="0" borderId="16" xfId="0" applyNumberFormat="1" applyFont="1" applyBorder="1" applyAlignment="1">
      <alignment horizontal="center"/>
    </xf>
    <xf numFmtId="165" fontId="24" fillId="0" borderId="0" xfId="0" applyNumberFormat="1" applyFont="1" applyBorder="1" applyAlignment="1">
      <alignment horizontal="center"/>
    </xf>
    <xf numFmtId="165" fontId="23" fillId="0" borderId="5" xfId="0" applyNumberFormat="1" applyFont="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1" fillId="0" borderId="0" xfId="0" applyFont="1" applyAlignment="1">
      <alignment horizontal="center"/>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0" fillId="0" borderId="0" xfId="0" applyAlignment="1"/>
    <xf numFmtId="0" fontId="10" fillId="0" borderId="10"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63" t="s">
        <v>26</v>
      </c>
      <c r="C29" s="165">
        <v>435</v>
      </c>
    </row>
    <row r="30" spans="1:3" ht="2.25" hidden="1" customHeight="1" thickBot="1" x14ac:dyDescent="0.3">
      <c r="B30" s="164"/>
      <c r="C30" s="166"/>
    </row>
    <row r="31" spans="1:3" ht="95.25" thickBot="1" x14ac:dyDescent="0.3">
      <c r="A31" s="161" t="s">
        <v>15</v>
      </c>
      <c r="B31" s="42" t="s">
        <v>27</v>
      </c>
      <c r="C31" s="43">
        <v>7</v>
      </c>
    </row>
    <row r="32" spans="1:3" ht="174.75" customHeight="1" thickBot="1" x14ac:dyDescent="0.3">
      <c r="A32" s="162"/>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9" t="s">
        <v>37</v>
      </c>
      <c r="C40" s="171">
        <v>4761.6000000000004</v>
      </c>
    </row>
    <row r="41" spans="1:3" ht="180.75" customHeight="1" thickBot="1" x14ac:dyDescent="0.3">
      <c r="A41" s="167" t="s">
        <v>15</v>
      </c>
      <c r="B41" s="170"/>
      <c r="C41" s="172"/>
    </row>
    <row r="42" spans="1:3" ht="184.5" customHeight="1" thickBot="1" x14ac:dyDescent="0.3">
      <c r="A42" s="168"/>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7"/>
      <c r="G1" s="177"/>
    </row>
    <row r="2" spans="1:7" ht="24.75" customHeight="1" x14ac:dyDescent="0.3">
      <c r="A2" s="192"/>
      <c r="B2" s="192"/>
      <c r="C2" s="192"/>
      <c r="D2" s="192"/>
      <c r="E2" s="192"/>
      <c r="F2" s="192"/>
      <c r="G2" s="192"/>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8"/>
      <c r="B5" s="188"/>
      <c r="C5" s="190"/>
      <c r="D5" s="190"/>
      <c r="E5" s="190"/>
      <c r="F5" s="178"/>
      <c r="G5" s="179"/>
    </row>
    <row r="6" spans="1:7" ht="27.75" customHeight="1" x14ac:dyDescent="0.25">
      <c r="A6" s="189"/>
      <c r="B6" s="189"/>
      <c r="C6" s="191"/>
      <c r="D6" s="191"/>
      <c r="E6" s="191"/>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80"/>
      <c r="C39" s="88"/>
      <c r="D39" s="74"/>
      <c r="E39" s="74"/>
      <c r="F39" s="63"/>
      <c r="G39" s="68"/>
    </row>
    <row r="40" spans="1:7" s="75" customFormat="1" ht="2.25" hidden="1" customHeight="1" x14ac:dyDescent="0.25">
      <c r="A40" s="76"/>
      <c r="B40" s="181"/>
      <c r="C40" s="88"/>
      <c r="D40" s="74"/>
      <c r="E40" s="74"/>
      <c r="F40" s="63"/>
      <c r="G40" s="68"/>
    </row>
    <row r="41" spans="1:7" s="75" customFormat="1" ht="69.75" customHeight="1" thickBot="1" x14ac:dyDescent="0.3">
      <c r="A41" s="182"/>
      <c r="B41" s="51"/>
      <c r="C41" s="88"/>
      <c r="D41" s="74"/>
      <c r="E41" s="74"/>
      <c r="F41" s="63"/>
      <c r="G41" s="68"/>
    </row>
    <row r="42" spans="1:7" ht="0.75" hidden="1" customHeight="1" thickBot="1" x14ac:dyDescent="0.3">
      <c r="A42" s="183"/>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84"/>
      <c r="C58" s="90"/>
      <c r="D58" s="72"/>
      <c r="E58" s="72"/>
      <c r="F58" s="63"/>
      <c r="G58" s="68"/>
    </row>
    <row r="59" spans="1:7" s="73" customFormat="1" ht="2.25" hidden="1" customHeight="1" thickBot="1" x14ac:dyDescent="0.3">
      <c r="A59" s="186"/>
      <c r="B59" s="185"/>
      <c r="C59" s="90"/>
      <c r="D59" s="72"/>
      <c r="E59" s="72"/>
      <c r="F59" s="63"/>
      <c r="G59" s="68"/>
    </row>
    <row r="60" spans="1:7" s="73" customFormat="1" ht="138" customHeight="1" thickBot="1" x14ac:dyDescent="0.3">
      <c r="A60" s="187"/>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6"/>
      <c r="B80" s="176"/>
      <c r="C80" s="79"/>
      <c r="D80" s="79"/>
      <c r="E80" s="79"/>
    </row>
    <row r="81" spans="1:7" ht="18.75" x14ac:dyDescent="0.3">
      <c r="A81" s="176"/>
      <c r="B81" s="176"/>
      <c r="C81" s="174"/>
      <c r="D81" s="174"/>
      <c r="E81" s="174"/>
      <c r="F81" s="174"/>
      <c r="G81" s="174"/>
    </row>
    <row r="82" spans="1:7" ht="15.75" x14ac:dyDescent="0.25">
      <c r="A82" s="52"/>
      <c r="B82" s="53"/>
    </row>
    <row r="83" spans="1:7" x14ac:dyDescent="0.25">
      <c r="A83" s="173"/>
      <c r="B83" s="173"/>
    </row>
    <row r="84" spans="1:7" x14ac:dyDescent="0.25">
      <c r="A84" s="173"/>
      <c r="B84" s="173"/>
      <c r="C84" s="175"/>
      <c r="D84" s="175"/>
      <c r="E84" s="175"/>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abSelected="1" view="pageLayout" topLeftCell="A13" zoomScaleNormal="100" workbookViewId="0">
      <selection activeCell="F13" sqref="F13"/>
    </sheetView>
  </sheetViews>
  <sheetFormatPr defaultRowHeight="15" x14ac:dyDescent="0.25"/>
  <cols>
    <col min="1" max="1" width="25.28515625" customWidth="1"/>
    <col min="2" max="2" width="18.5703125" customWidth="1"/>
    <col min="3" max="3" width="12.7109375" customWidth="1"/>
    <col min="4" max="4" width="13.140625" customWidth="1"/>
    <col min="5" max="5" width="13" customWidth="1"/>
    <col min="6" max="6" width="14.42578125" customWidth="1"/>
    <col min="7" max="7" width="13.140625" customWidth="1"/>
    <col min="8" max="8" width="13.28515625" customWidth="1"/>
    <col min="9" max="9" width="7.7109375" customWidth="1"/>
    <col min="10" max="10" width="12.7109375" customWidth="1"/>
    <col min="11" max="11" width="7.85546875" customWidth="1"/>
    <col min="12" max="12" width="8.85546875" customWidth="1"/>
    <col min="13" max="13" width="9.28515625" customWidth="1"/>
    <col min="14" max="14" width="9.42578125" customWidth="1"/>
  </cols>
  <sheetData>
    <row r="1" spans="1:14" ht="18.75" x14ac:dyDescent="0.3">
      <c r="A1" s="23"/>
      <c r="B1" s="23"/>
      <c r="C1" s="23"/>
      <c r="D1" s="23"/>
      <c r="E1" s="23"/>
      <c r="F1" s="23"/>
      <c r="G1" s="23"/>
      <c r="H1" s="23"/>
      <c r="K1" s="174" t="s">
        <v>160</v>
      </c>
      <c r="L1" s="174"/>
      <c r="M1" s="196"/>
    </row>
    <row r="2" spans="1:14" ht="18.75" x14ac:dyDescent="0.3">
      <c r="A2" s="113" t="s">
        <v>161</v>
      </c>
      <c r="B2" s="147"/>
      <c r="C2" s="147"/>
      <c r="D2" s="147"/>
      <c r="E2" s="147"/>
      <c r="F2" s="147"/>
      <c r="G2" s="147"/>
      <c r="H2" s="147"/>
      <c r="I2" s="147"/>
      <c r="J2" s="147"/>
      <c r="K2" s="147"/>
      <c r="L2" s="147"/>
    </row>
    <row r="3" spans="1:14" ht="24.75" customHeight="1" x14ac:dyDescent="0.25">
      <c r="A3" s="23"/>
      <c r="B3" s="23"/>
      <c r="C3" s="23"/>
      <c r="D3" s="23"/>
      <c r="E3" s="23"/>
      <c r="F3" s="23"/>
      <c r="G3" s="23"/>
      <c r="H3" s="23"/>
      <c r="L3" s="116" t="s">
        <v>159</v>
      </c>
    </row>
    <row r="4" spans="1:14" s="84" customFormat="1" ht="87" customHeight="1" x14ac:dyDescent="0.25">
      <c r="A4" s="194" t="s">
        <v>153</v>
      </c>
      <c r="B4" s="194" t="s">
        <v>154</v>
      </c>
      <c r="C4" s="198" t="s">
        <v>162</v>
      </c>
      <c r="D4" s="199"/>
      <c r="E4" s="200"/>
      <c r="F4" s="198" t="s">
        <v>163</v>
      </c>
      <c r="G4" s="199"/>
      <c r="H4" s="200"/>
      <c r="I4" s="198" t="s">
        <v>164</v>
      </c>
      <c r="J4" s="199"/>
      <c r="K4" s="199"/>
      <c r="L4" s="199"/>
      <c r="M4" s="199"/>
      <c r="N4" s="200"/>
    </row>
    <row r="5" spans="1:14" s="84" customFormat="1" ht="15.75" customHeight="1" x14ac:dyDescent="0.25">
      <c r="A5" s="197"/>
      <c r="B5" s="197"/>
      <c r="C5" s="194">
        <v>2015</v>
      </c>
      <c r="D5" s="194">
        <v>2016</v>
      </c>
      <c r="E5" s="194">
        <v>2017</v>
      </c>
      <c r="F5" s="194">
        <v>2015</v>
      </c>
      <c r="G5" s="194">
        <v>2016</v>
      </c>
      <c r="H5" s="194">
        <v>2017</v>
      </c>
      <c r="I5" s="201">
        <v>2015</v>
      </c>
      <c r="J5" s="202"/>
      <c r="K5" s="201">
        <v>2016</v>
      </c>
      <c r="L5" s="202"/>
      <c r="M5" s="201">
        <v>2017</v>
      </c>
      <c r="N5" s="202"/>
    </row>
    <row r="6" spans="1:14" s="84" customFormat="1" ht="19.5" customHeight="1" x14ac:dyDescent="0.25">
      <c r="A6" s="195"/>
      <c r="B6" s="195"/>
      <c r="C6" s="195"/>
      <c r="D6" s="195"/>
      <c r="E6" s="195"/>
      <c r="F6" s="195"/>
      <c r="G6" s="195"/>
      <c r="H6" s="195"/>
      <c r="I6" s="114" t="s">
        <v>76</v>
      </c>
      <c r="J6" s="114" t="s">
        <v>75</v>
      </c>
      <c r="K6" s="114" t="s">
        <v>76</v>
      </c>
      <c r="L6" s="114" t="s">
        <v>75</v>
      </c>
      <c r="M6" s="114" t="s">
        <v>76</v>
      </c>
      <c r="N6" s="114" t="s">
        <v>75</v>
      </c>
    </row>
    <row r="7" spans="1:14" s="25" customFormat="1" ht="14.25" x14ac:dyDescent="0.2">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2.25" customHeight="1" x14ac:dyDescent="0.25">
      <c r="A8" s="118" t="s">
        <v>115</v>
      </c>
      <c r="B8" s="123" t="s">
        <v>77</v>
      </c>
      <c r="C8" s="153">
        <f>C9+C10+C11+C12+C13+C16</f>
        <v>93624.28</v>
      </c>
      <c r="D8" s="153">
        <f>D9+D10+D11+D12+D13+D16</f>
        <v>91819.411999999997</v>
      </c>
      <c r="E8" s="153">
        <f t="shared" ref="E8" si="0">E9+E10+E11+E12+E13+E16</f>
        <v>93083.535999999993</v>
      </c>
      <c r="F8" s="153">
        <f t="shared" ref="F8" si="1">F9+F10+F11+F12+F13+F16</f>
        <v>54950.932999999997</v>
      </c>
      <c r="G8" s="153">
        <f>G9+G10+G11+G12+G13+G16</f>
        <v>91819.411999999997</v>
      </c>
      <c r="H8" s="153">
        <f t="shared" ref="H8" si="2">H9+H10+H11+H12+H13+H16</f>
        <v>93083.535999999993</v>
      </c>
      <c r="I8" s="128">
        <f>F8/C8*100</f>
        <v>58.693036678092483</v>
      </c>
      <c r="J8" s="129">
        <f>F8-C8</f>
        <v>-38673.347000000002</v>
      </c>
      <c r="K8" s="128">
        <f>G8/D8*100</f>
        <v>100</v>
      </c>
      <c r="L8" s="129">
        <f>G8-D8</f>
        <v>0</v>
      </c>
      <c r="M8" s="128">
        <f>H8/E8*100</f>
        <v>100</v>
      </c>
      <c r="N8" s="129">
        <f>H8-E8</f>
        <v>0</v>
      </c>
    </row>
    <row r="9" spans="1:14" s="69" customFormat="1" ht="95.25" customHeight="1" x14ac:dyDescent="0.25">
      <c r="A9" s="119" t="s">
        <v>116</v>
      </c>
      <c r="B9" s="124" t="s">
        <v>78</v>
      </c>
      <c r="C9" s="154">
        <v>1997.3</v>
      </c>
      <c r="D9" s="154">
        <v>1997.3</v>
      </c>
      <c r="E9" s="154">
        <v>1997.3</v>
      </c>
      <c r="F9" s="132">
        <v>1057.54</v>
      </c>
      <c r="G9" s="154">
        <v>1997.3</v>
      </c>
      <c r="H9" s="154">
        <v>1997.3</v>
      </c>
      <c r="I9" s="133">
        <f t="shared" ref="I9:I54" si="3">F9/C9*100</f>
        <v>52.948480448605615</v>
      </c>
      <c r="J9" s="130">
        <f t="shared" ref="J9:J54" si="4">F9-C9</f>
        <v>-939.76</v>
      </c>
      <c r="K9" s="133">
        <f t="shared" ref="K9:K54" si="5">G9/D9*100</f>
        <v>100</v>
      </c>
      <c r="L9" s="130">
        <f t="shared" ref="L9:L54" si="6">G9-D9</f>
        <v>0</v>
      </c>
      <c r="M9" s="133">
        <f t="shared" ref="M9:M54" si="7">H9/E9*100</f>
        <v>100</v>
      </c>
      <c r="N9" s="130">
        <f t="shared" ref="N9:N54" si="8">H9-E9</f>
        <v>0</v>
      </c>
    </row>
    <row r="10" spans="1:14" s="69" customFormat="1" ht="120" customHeight="1" x14ac:dyDescent="0.25">
      <c r="A10" s="120" t="s">
        <v>117</v>
      </c>
      <c r="B10" s="124" t="s">
        <v>79</v>
      </c>
      <c r="C10" s="155">
        <v>3009.1</v>
      </c>
      <c r="D10" s="156">
        <v>3009.1</v>
      </c>
      <c r="E10" s="154">
        <v>3009.1</v>
      </c>
      <c r="F10" s="132">
        <v>1381.67</v>
      </c>
      <c r="G10" s="156">
        <v>3009.1</v>
      </c>
      <c r="H10" s="154">
        <v>3009.1</v>
      </c>
      <c r="I10" s="133">
        <f t="shared" si="3"/>
        <v>45.916386959556014</v>
      </c>
      <c r="J10" s="130">
        <f t="shared" si="4"/>
        <v>-1627.4299999999998</v>
      </c>
      <c r="K10" s="133">
        <f t="shared" si="5"/>
        <v>100</v>
      </c>
      <c r="L10" s="130">
        <f t="shared" si="6"/>
        <v>0</v>
      </c>
      <c r="M10" s="133">
        <f t="shared" si="7"/>
        <v>100</v>
      </c>
      <c r="N10" s="130">
        <f t="shared" si="8"/>
        <v>0</v>
      </c>
    </row>
    <row r="11" spans="1:14" s="69" customFormat="1" ht="62.25" customHeight="1" x14ac:dyDescent="0.25">
      <c r="A11" s="120" t="s">
        <v>118</v>
      </c>
      <c r="B11" s="124" t="s">
        <v>80</v>
      </c>
      <c r="C11" s="154">
        <v>44540.4</v>
      </c>
      <c r="D11" s="154">
        <v>42624.531999999999</v>
      </c>
      <c r="E11" s="155">
        <v>44197.656000000003</v>
      </c>
      <c r="F11" s="134">
        <v>22426.355</v>
      </c>
      <c r="G11" s="154">
        <v>42624.531999999999</v>
      </c>
      <c r="H11" s="155">
        <v>44197.656000000003</v>
      </c>
      <c r="I11" s="133">
        <f t="shared" si="3"/>
        <v>50.350591822255751</v>
      </c>
      <c r="J11" s="130">
        <f t="shared" si="4"/>
        <v>-22114.045000000002</v>
      </c>
      <c r="K11" s="133">
        <f t="shared" si="5"/>
        <v>100</v>
      </c>
      <c r="L11" s="130">
        <f t="shared" si="6"/>
        <v>0</v>
      </c>
      <c r="M11" s="133">
        <f t="shared" si="7"/>
        <v>100</v>
      </c>
      <c r="N11" s="130">
        <f t="shared" si="8"/>
        <v>0</v>
      </c>
    </row>
    <row r="12" spans="1:14" s="69" customFormat="1" x14ac:dyDescent="0.25">
      <c r="A12" s="120" t="s">
        <v>119</v>
      </c>
      <c r="B12" s="124" t="s">
        <v>81</v>
      </c>
      <c r="C12" s="156">
        <v>0</v>
      </c>
      <c r="D12" s="154">
        <v>111</v>
      </c>
      <c r="E12" s="154">
        <v>0</v>
      </c>
      <c r="F12" s="132">
        <v>0.66</v>
      </c>
      <c r="G12" s="154">
        <v>111</v>
      </c>
      <c r="H12" s="154">
        <v>0</v>
      </c>
      <c r="I12" s="133"/>
      <c r="J12" s="130">
        <f t="shared" si="4"/>
        <v>0.66</v>
      </c>
      <c r="K12" s="133">
        <f t="shared" si="5"/>
        <v>100</v>
      </c>
      <c r="L12" s="130">
        <f t="shared" si="6"/>
        <v>0</v>
      </c>
      <c r="M12" s="133"/>
      <c r="N12" s="130">
        <f t="shared" si="8"/>
        <v>0</v>
      </c>
    </row>
    <row r="13" spans="1:14" s="69" customFormat="1" ht="88.5" customHeight="1" x14ac:dyDescent="0.25">
      <c r="A13" s="120" t="s">
        <v>120</v>
      </c>
      <c r="B13" s="124" t="s">
        <v>82</v>
      </c>
      <c r="C13" s="154">
        <v>2657.7</v>
      </c>
      <c r="D13" s="157">
        <v>2657.7</v>
      </c>
      <c r="E13" s="154">
        <v>2657.7</v>
      </c>
      <c r="F13" s="132">
        <v>1254.78</v>
      </c>
      <c r="G13" s="157">
        <v>2657.7</v>
      </c>
      <c r="H13" s="154">
        <v>2657.7</v>
      </c>
      <c r="I13" s="133">
        <f t="shared" si="3"/>
        <v>47.213003725025402</v>
      </c>
      <c r="J13" s="130">
        <f t="shared" si="4"/>
        <v>-1402.9199999999998</v>
      </c>
      <c r="K13" s="133">
        <f t="shared" si="5"/>
        <v>100</v>
      </c>
      <c r="L13" s="130">
        <f t="shared" si="6"/>
        <v>0</v>
      </c>
      <c r="M13" s="133">
        <f t="shared" si="7"/>
        <v>100</v>
      </c>
      <c r="N13" s="130">
        <f t="shared" si="8"/>
        <v>0</v>
      </c>
    </row>
    <row r="14" spans="1:14" s="69" customFormat="1" ht="0.75" customHeight="1" x14ac:dyDescent="0.25">
      <c r="A14" s="120"/>
      <c r="B14" s="124"/>
      <c r="C14" s="156">
        <v>41419.78</v>
      </c>
      <c r="D14" s="154"/>
      <c r="E14" s="157"/>
      <c r="F14" s="132">
        <v>28829.928</v>
      </c>
      <c r="G14" s="154"/>
      <c r="H14" s="157"/>
      <c r="I14" s="133">
        <f t="shared" si="3"/>
        <v>69.604251881588937</v>
      </c>
      <c r="J14" s="130">
        <f t="shared" si="4"/>
        <v>-12589.851999999999</v>
      </c>
      <c r="K14" s="133" t="e">
        <f t="shared" si="5"/>
        <v>#DIV/0!</v>
      </c>
      <c r="L14" s="130">
        <f t="shared" si="6"/>
        <v>0</v>
      </c>
      <c r="M14" s="133" t="e">
        <f t="shared" si="7"/>
        <v>#DIV/0!</v>
      </c>
      <c r="N14" s="130">
        <f t="shared" si="8"/>
        <v>0</v>
      </c>
    </row>
    <row r="15" spans="1:14" s="69" customFormat="1" ht="0.75" customHeight="1" x14ac:dyDescent="0.25">
      <c r="A15" s="120"/>
      <c r="B15" s="124"/>
      <c r="C15" s="154"/>
      <c r="D15" s="157"/>
      <c r="E15" s="154"/>
      <c r="F15" s="131"/>
      <c r="G15" s="157"/>
      <c r="H15" s="154"/>
      <c r="I15" s="133" t="e">
        <f t="shared" si="3"/>
        <v>#DIV/0!</v>
      </c>
      <c r="J15" s="130">
        <f t="shared" si="4"/>
        <v>0</v>
      </c>
      <c r="K15" s="133" t="e">
        <f t="shared" si="5"/>
        <v>#DIV/0!</v>
      </c>
      <c r="L15" s="130">
        <f t="shared" si="6"/>
        <v>0</v>
      </c>
      <c r="M15" s="133" t="e">
        <f t="shared" si="7"/>
        <v>#DIV/0!</v>
      </c>
      <c r="N15" s="130">
        <f t="shared" si="8"/>
        <v>0</v>
      </c>
    </row>
    <row r="16" spans="1:14" s="69" customFormat="1" ht="51.75" customHeight="1" x14ac:dyDescent="0.25">
      <c r="A16" s="120" t="s">
        <v>121</v>
      </c>
      <c r="B16" s="124" t="s">
        <v>83</v>
      </c>
      <c r="C16" s="154">
        <v>41419.78</v>
      </c>
      <c r="D16" s="154">
        <v>41419.78</v>
      </c>
      <c r="E16" s="157">
        <v>41221.78</v>
      </c>
      <c r="F16" s="132">
        <v>28829.928</v>
      </c>
      <c r="G16" s="154">
        <v>41419.78</v>
      </c>
      <c r="H16" s="157">
        <v>41221.78</v>
      </c>
      <c r="I16" s="133">
        <f t="shared" si="3"/>
        <v>69.604251881588937</v>
      </c>
      <c r="J16" s="130">
        <f t="shared" si="4"/>
        <v>-12589.851999999999</v>
      </c>
      <c r="K16" s="133">
        <f t="shared" si="5"/>
        <v>100</v>
      </c>
      <c r="L16" s="130">
        <f t="shared" si="6"/>
        <v>0</v>
      </c>
      <c r="M16" s="133">
        <f t="shared" si="7"/>
        <v>100</v>
      </c>
      <c r="N16" s="130">
        <f t="shared" si="8"/>
        <v>0</v>
      </c>
    </row>
    <row r="17" spans="1:14" s="84" customFormat="1" ht="57" customHeight="1" x14ac:dyDescent="0.25">
      <c r="A17" s="118" t="s">
        <v>122</v>
      </c>
      <c r="B17" s="123" t="s">
        <v>84</v>
      </c>
      <c r="C17" s="158">
        <f>C19+C20</f>
        <v>3748.55</v>
      </c>
      <c r="D17" s="158">
        <f t="shared" ref="D17:F17" si="9">D19+D20</f>
        <v>2348.5500000000002</v>
      </c>
      <c r="E17" s="158">
        <f t="shared" si="9"/>
        <v>2348.5500000000002</v>
      </c>
      <c r="F17" s="127">
        <f t="shared" si="9"/>
        <v>20670.158810000001</v>
      </c>
      <c r="G17" s="158">
        <f t="shared" ref="G17:H17" si="10">G19+G20</f>
        <v>2348.5500000000002</v>
      </c>
      <c r="H17" s="158">
        <f t="shared" si="10"/>
        <v>2348.5500000000002</v>
      </c>
      <c r="I17" s="128">
        <f t="shared" si="3"/>
        <v>551.41744968054309</v>
      </c>
      <c r="J17" s="129">
        <f t="shared" si="4"/>
        <v>16921.608810000002</v>
      </c>
      <c r="K17" s="128">
        <f t="shared" si="5"/>
        <v>100</v>
      </c>
      <c r="L17" s="129">
        <f t="shared" si="6"/>
        <v>0</v>
      </c>
      <c r="M17" s="128">
        <f t="shared" si="7"/>
        <v>100</v>
      </c>
      <c r="N17" s="129">
        <f t="shared" si="8"/>
        <v>0</v>
      </c>
    </row>
    <row r="18" spans="1:14" s="69" customFormat="1" hidden="1" x14ac:dyDescent="0.25">
      <c r="A18" s="119"/>
      <c r="B18" s="124"/>
      <c r="C18" s="159"/>
      <c r="D18" s="159"/>
      <c r="E18" s="159"/>
      <c r="F18" s="135"/>
      <c r="G18" s="159"/>
      <c r="H18" s="159"/>
      <c r="I18" s="128" t="e">
        <f t="shared" si="3"/>
        <v>#DIV/0!</v>
      </c>
      <c r="J18" s="129">
        <f t="shared" si="4"/>
        <v>0</v>
      </c>
      <c r="K18" s="128" t="e">
        <f t="shared" si="5"/>
        <v>#DIV/0!</v>
      </c>
      <c r="L18" s="129">
        <f t="shared" si="6"/>
        <v>0</v>
      </c>
      <c r="M18" s="128" t="e">
        <f t="shared" si="7"/>
        <v>#DIV/0!</v>
      </c>
      <c r="N18" s="129">
        <f t="shared" si="8"/>
        <v>0</v>
      </c>
    </row>
    <row r="19" spans="1:14" s="69" customFormat="1" x14ac:dyDescent="0.25">
      <c r="A19" s="119" t="s">
        <v>123</v>
      </c>
      <c r="B19" s="124" t="s">
        <v>85</v>
      </c>
      <c r="C19" s="160">
        <v>1948.05</v>
      </c>
      <c r="D19" s="160">
        <v>1948.05</v>
      </c>
      <c r="E19" s="160">
        <v>1948.05</v>
      </c>
      <c r="F19" s="136">
        <v>1933.45</v>
      </c>
      <c r="G19" s="160">
        <v>1948.05</v>
      </c>
      <c r="H19" s="160">
        <v>1948.05</v>
      </c>
      <c r="I19" s="133">
        <f t="shared" si="3"/>
        <v>99.250532583865919</v>
      </c>
      <c r="J19" s="130">
        <f t="shared" si="4"/>
        <v>-14.599999999999909</v>
      </c>
      <c r="K19" s="133">
        <f t="shared" si="5"/>
        <v>100</v>
      </c>
      <c r="L19" s="130">
        <f t="shared" si="6"/>
        <v>0</v>
      </c>
      <c r="M19" s="133">
        <f t="shared" si="7"/>
        <v>100</v>
      </c>
      <c r="N19" s="130">
        <f t="shared" si="8"/>
        <v>0</v>
      </c>
    </row>
    <row r="20" spans="1:14" s="69" customFormat="1" ht="105" x14ac:dyDescent="0.25">
      <c r="A20" s="148" t="s">
        <v>124</v>
      </c>
      <c r="B20" s="149" t="s">
        <v>86</v>
      </c>
      <c r="C20" s="160">
        <v>1800.5</v>
      </c>
      <c r="D20" s="160">
        <v>400.5</v>
      </c>
      <c r="E20" s="160">
        <v>400.5</v>
      </c>
      <c r="F20" s="136">
        <v>18736.70881</v>
      </c>
      <c r="G20" s="160">
        <v>400.5</v>
      </c>
      <c r="H20" s="160">
        <v>400.5</v>
      </c>
      <c r="I20" s="133">
        <f t="shared" si="3"/>
        <v>1040.6392007775619</v>
      </c>
      <c r="J20" s="130">
        <f t="shared" si="4"/>
        <v>16936.20881</v>
      </c>
      <c r="K20" s="133">
        <f t="shared" si="5"/>
        <v>100</v>
      </c>
      <c r="L20" s="130">
        <f t="shared" si="6"/>
        <v>0</v>
      </c>
      <c r="M20" s="133">
        <f t="shared" si="7"/>
        <v>100</v>
      </c>
      <c r="N20" s="130">
        <f t="shared" si="8"/>
        <v>0</v>
      </c>
    </row>
    <row r="21" spans="1:14" s="69" customFormat="1" ht="0.75" customHeight="1" x14ac:dyDescent="0.25">
      <c r="A21" s="119"/>
      <c r="B21" s="124"/>
      <c r="C21" s="160"/>
      <c r="D21" s="160"/>
      <c r="E21" s="160"/>
      <c r="F21" s="136"/>
      <c r="G21" s="160"/>
      <c r="H21" s="160"/>
      <c r="I21" s="128" t="e">
        <f t="shared" si="3"/>
        <v>#DIV/0!</v>
      </c>
      <c r="J21" s="129">
        <f t="shared" si="4"/>
        <v>0</v>
      </c>
      <c r="K21" s="128" t="e">
        <f t="shared" si="5"/>
        <v>#DIV/0!</v>
      </c>
      <c r="L21" s="129">
        <f t="shared" si="6"/>
        <v>0</v>
      </c>
      <c r="M21" s="128" t="e">
        <f t="shared" si="7"/>
        <v>#DIV/0!</v>
      </c>
      <c r="N21" s="129">
        <f t="shared" si="8"/>
        <v>0</v>
      </c>
    </row>
    <row r="22" spans="1:14" s="84" customFormat="1" ht="27.75" customHeight="1" x14ac:dyDescent="0.25">
      <c r="A22" s="121" t="s">
        <v>125</v>
      </c>
      <c r="B22" s="123" t="s">
        <v>87</v>
      </c>
      <c r="C22" s="139">
        <f>C25+C27+C28</f>
        <v>9968.994999999999</v>
      </c>
      <c r="D22" s="139">
        <f t="shared" ref="D22:F22" si="11">D25+D27+D28</f>
        <v>9769.125</v>
      </c>
      <c r="E22" s="139">
        <f t="shared" si="11"/>
        <v>9019.0969999999998</v>
      </c>
      <c r="F22" s="137">
        <f t="shared" si="11"/>
        <v>10313.994999999999</v>
      </c>
      <c r="G22" s="139">
        <f t="shared" ref="G22:H22" si="12">G25+G27+G28</f>
        <v>9769.125</v>
      </c>
      <c r="H22" s="139">
        <f t="shared" si="12"/>
        <v>9019.0969999999998</v>
      </c>
      <c r="I22" s="128">
        <f t="shared" si="3"/>
        <v>103.46072999334437</v>
      </c>
      <c r="J22" s="129">
        <f t="shared" si="4"/>
        <v>345</v>
      </c>
      <c r="K22" s="128">
        <f t="shared" si="5"/>
        <v>100</v>
      </c>
      <c r="L22" s="129">
        <f t="shared" si="6"/>
        <v>0</v>
      </c>
      <c r="M22" s="128">
        <f t="shared" si="7"/>
        <v>100</v>
      </c>
      <c r="N22" s="129">
        <f t="shared" si="8"/>
        <v>0</v>
      </c>
    </row>
    <row r="23" spans="1:14" s="69" customFormat="1" hidden="1" x14ac:dyDescent="0.25">
      <c r="A23" s="119"/>
      <c r="B23" s="124"/>
      <c r="C23" s="160"/>
      <c r="D23" s="160"/>
      <c r="E23" s="160"/>
      <c r="F23" s="136"/>
      <c r="G23" s="160"/>
      <c r="H23" s="160"/>
      <c r="I23" s="128" t="e">
        <f t="shared" si="3"/>
        <v>#DIV/0!</v>
      </c>
      <c r="J23" s="129">
        <f t="shared" si="4"/>
        <v>0</v>
      </c>
      <c r="K23" s="128" t="e">
        <f t="shared" si="5"/>
        <v>#DIV/0!</v>
      </c>
      <c r="L23" s="129">
        <f t="shared" si="6"/>
        <v>0</v>
      </c>
      <c r="M23" s="128" t="e">
        <f t="shared" si="7"/>
        <v>#DIV/0!</v>
      </c>
      <c r="N23" s="129">
        <f t="shared" si="8"/>
        <v>0</v>
      </c>
    </row>
    <row r="24" spans="1:14" s="69" customFormat="1" hidden="1" x14ac:dyDescent="0.25">
      <c r="A24" s="119"/>
      <c r="B24" s="124"/>
      <c r="C24" s="160"/>
      <c r="D24" s="160"/>
      <c r="E24" s="160"/>
      <c r="F24" s="136"/>
      <c r="G24" s="160"/>
      <c r="H24" s="160"/>
      <c r="I24" s="128" t="e">
        <f t="shared" si="3"/>
        <v>#DIV/0!</v>
      </c>
      <c r="J24" s="129">
        <f t="shared" si="4"/>
        <v>0</v>
      </c>
      <c r="K24" s="128" t="e">
        <f t="shared" si="5"/>
        <v>#DIV/0!</v>
      </c>
      <c r="L24" s="129">
        <f t="shared" si="6"/>
        <v>0</v>
      </c>
      <c r="M24" s="128" t="e">
        <f t="shared" si="7"/>
        <v>#DIV/0!</v>
      </c>
      <c r="N24" s="129">
        <f t="shared" si="8"/>
        <v>0</v>
      </c>
    </row>
    <row r="25" spans="1:14" s="69" customFormat="1" ht="14.25" customHeight="1" x14ac:dyDescent="0.25">
      <c r="A25" s="119" t="s">
        <v>126</v>
      </c>
      <c r="B25" s="124" t="s">
        <v>88</v>
      </c>
      <c r="C25" s="160">
        <v>77.709999999999994</v>
      </c>
      <c r="D25" s="160">
        <v>76.12</v>
      </c>
      <c r="E25" s="160">
        <v>77.349999999999994</v>
      </c>
      <c r="F25" s="136">
        <v>77.709999999999994</v>
      </c>
      <c r="G25" s="160">
        <v>76.12</v>
      </c>
      <c r="H25" s="160">
        <v>77.349999999999994</v>
      </c>
      <c r="I25" s="133">
        <f t="shared" si="3"/>
        <v>100</v>
      </c>
      <c r="J25" s="130">
        <f t="shared" si="4"/>
        <v>0</v>
      </c>
      <c r="K25" s="133">
        <f t="shared" si="5"/>
        <v>100</v>
      </c>
      <c r="L25" s="130">
        <f t="shared" si="6"/>
        <v>0</v>
      </c>
      <c r="M25" s="133">
        <f t="shared" si="7"/>
        <v>100</v>
      </c>
      <c r="N25" s="130">
        <f t="shared" si="8"/>
        <v>0</v>
      </c>
    </row>
    <row r="26" spans="1:14" s="69" customFormat="1" hidden="1" x14ac:dyDescent="0.25">
      <c r="A26" s="119"/>
      <c r="B26" s="124"/>
      <c r="C26" s="160"/>
      <c r="D26" s="160"/>
      <c r="E26" s="160"/>
      <c r="F26" s="136"/>
      <c r="G26" s="160"/>
      <c r="H26" s="160"/>
      <c r="I26" s="133" t="e">
        <f t="shared" si="3"/>
        <v>#DIV/0!</v>
      </c>
      <c r="J26" s="130">
        <f t="shared" si="4"/>
        <v>0</v>
      </c>
      <c r="K26" s="133" t="e">
        <f t="shared" si="5"/>
        <v>#DIV/0!</v>
      </c>
      <c r="L26" s="130">
        <f t="shared" si="6"/>
        <v>0</v>
      </c>
      <c r="M26" s="133" t="e">
        <f t="shared" si="7"/>
        <v>#DIV/0!</v>
      </c>
      <c r="N26" s="130">
        <f t="shared" si="8"/>
        <v>0</v>
      </c>
    </row>
    <row r="27" spans="1:14" s="69" customFormat="1" ht="31.5" customHeight="1" x14ac:dyDescent="0.25">
      <c r="A27" s="119" t="s">
        <v>127</v>
      </c>
      <c r="B27" s="124" t="s">
        <v>89</v>
      </c>
      <c r="C27" s="160">
        <v>9668.1350000000002</v>
      </c>
      <c r="D27" s="160">
        <v>9479.8549999999996</v>
      </c>
      <c r="E27" s="160">
        <v>8728.5969999999998</v>
      </c>
      <c r="F27" s="136">
        <v>9668.1350000000002</v>
      </c>
      <c r="G27" s="160">
        <v>9479.8549999999996</v>
      </c>
      <c r="H27" s="160">
        <v>8728.5969999999998</v>
      </c>
      <c r="I27" s="133">
        <f t="shared" si="3"/>
        <v>100</v>
      </c>
      <c r="J27" s="130">
        <f t="shared" si="4"/>
        <v>0</v>
      </c>
      <c r="K27" s="133">
        <f t="shared" si="5"/>
        <v>100</v>
      </c>
      <c r="L27" s="130">
        <f t="shared" si="6"/>
        <v>0</v>
      </c>
      <c r="M27" s="133">
        <f t="shared" si="7"/>
        <v>100</v>
      </c>
      <c r="N27" s="130">
        <f t="shared" si="8"/>
        <v>0</v>
      </c>
    </row>
    <row r="28" spans="1:14" s="69" customFormat="1" ht="27.75" customHeight="1" x14ac:dyDescent="0.25">
      <c r="A28" s="119" t="s">
        <v>128</v>
      </c>
      <c r="B28" s="124" t="s">
        <v>90</v>
      </c>
      <c r="C28" s="160">
        <v>223.15</v>
      </c>
      <c r="D28" s="160">
        <v>213.15</v>
      </c>
      <c r="E28" s="160">
        <v>213.15</v>
      </c>
      <c r="F28" s="136">
        <v>568.15</v>
      </c>
      <c r="G28" s="160">
        <v>213.15</v>
      </c>
      <c r="H28" s="160">
        <v>213.15</v>
      </c>
      <c r="I28" s="133">
        <f t="shared" si="3"/>
        <v>254.60452610351777</v>
      </c>
      <c r="J28" s="130">
        <f t="shared" si="4"/>
        <v>345</v>
      </c>
      <c r="K28" s="133">
        <f t="shared" si="5"/>
        <v>100</v>
      </c>
      <c r="L28" s="130">
        <f t="shared" si="6"/>
        <v>0</v>
      </c>
      <c r="M28" s="133">
        <f t="shared" si="7"/>
        <v>100</v>
      </c>
      <c r="N28" s="130">
        <f t="shared" si="8"/>
        <v>0</v>
      </c>
    </row>
    <row r="29" spans="1:14" s="84" customFormat="1" ht="43.5" x14ac:dyDescent="0.25">
      <c r="A29" s="121" t="s">
        <v>129</v>
      </c>
      <c r="B29" s="123" t="s">
        <v>91</v>
      </c>
      <c r="C29" s="139">
        <f>C30</f>
        <v>253596.17</v>
      </c>
      <c r="D29" s="139">
        <f t="shared" ref="D29:H29" si="13">D30</f>
        <v>266810.96899999998</v>
      </c>
      <c r="E29" s="139">
        <f t="shared" si="13"/>
        <v>284800.304</v>
      </c>
      <c r="F29" s="138">
        <f t="shared" si="13"/>
        <v>253702.01</v>
      </c>
      <c r="G29" s="139">
        <f t="shared" si="13"/>
        <v>266810.96899999998</v>
      </c>
      <c r="H29" s="139">
        <f t="shared" si="13"/>
        <v>284800.304</v>
      </c>
      <c r="I29" s="128">
        <f t="shared" si="3"/>
        <v>100.04173564608645</v>
      </c>
      <c r="J29" s="129">
        <f t="shared" si="4"/>
        <v>105.83999999999651</v>
      </c>
      <c r="K29" s="128">
        <f t="shared" si="5"/>
        <v>100</v>
      </c>
      <c r="L29" s="129">
        <f t="shared" si="6"/>
        <v>0</v>
      </c>
      <c r="M29" s="128">
        <f t="shared" si="7"/>
        <v>100</v>
      </c>
      <c r="N29" s="129">
        <f t="shared" si="8"/>
        <v>0</v>
      </c>
    </row>
    <row r="30" spans="1:14" s="69" customFormat="1" ht="27" customHeight="1" x14ac:dyDescent="0.25">
      <c r="A30" s="119" t="s">
        <v>130</v>
      </c>
      <c r="B30" s="124" t="s">
        <v>92</v>
      </c>
      <c r="C30" s="160">
        <v>253596.17</v>
      </c>
      <c r="D30" s="160">
        <v>266810.96899999998</v>
      </c>
      <c r="E30" s="160">
        <v>284800.304</v>
      </c>
      <c r="F30" s="136">
        <v>253702.01</v>
      </c>
      <c r="G30" s="160">
        <v>266810.96899999998</v>
      </c>
      <c r="H30" s="160">
        <v>284800.304</v>
      </c>
      <c r="I30" s="133">
        <f t="shared" si="3"/>
        <v>100.04173564608645</v>
      </c>
      <c r="J30" s="130">
        <f t="shared" si="4"/>
        <v>105.83999999999651</v>
      </c>
      <c r="K30" s="133">
        <f t="shared" si="5"/>
        <v>100</v>
      </c>
      <c r="L30" s="130">
        <f t="shared" si="6"/>
        <v>0</v>
      </c>
      <c r="M30" s="133">
        <f t="shared" si="7"/>
        <v>100</v>
      </c>
      <c r="N30" s="130">
        <f t="shared" si="8"/>
        <v>0</v>
      </c>
    </row>
    <row r="31" spans="1:14" s="84" customFormat="1" ht="43.5" x14ac:dyDescent="0.25">
      <c r="A31" s="121" t="s">
        <v>131</v>
      </c>
      <c r="B31" s="123" t="s">
        <v>93</v>
      </c>
      <c r="C31" s="139">
        <f>C32+C33</f>
        <v>130</v>
      </c>
      <c r="D31" s="139">
        <f t="shared" ref="D31:F31" si="14">D32+D33</f>
        <v>120</v>
      </c>
      <c r="E31" s="139">
        <f t="shared" si="14"/>
        <v>110</v>
      </c>
      <c r="F31" s="137">
        <f t="shared" si="14"/>
        <v>130</v>
      </c>
      <c r="G31" s="139">
        <f t="shared" ref="G31" si="15">G32+G33</f>
        <v>120</v>
      </c>
      <c r="H31" s="139">
        <f t="shared" ref="H31" si="16">H32+H33</f>
        <v>110</v>
      </c>
      <c r="I31" s="128">
        <f t="shared" si="3"/>
        <v>100</v>
      </c>
      <c r="J31" s="129">
        <f t="shared" si="4"/>
        <v>0</v>
      </c>
      <c r="K31" s="128">
        <f t="shared" si="5"/>
        <v>100</v>
      </c>
      <c r="L31" s="129">
        <f t="shared" si="6"/>
        <v>0</v>
      </c>
      <c r="M31" s="128">
        <f t="shared" si="7"/>
        <v>100</v>
      </c>
      <c r="N31" s="129">
        <f t="shared" si="8"/>
        <v>0</v>
      </c>
    </row>
    <row r="32" spans="1:14" s="69" customFormat="1" ht="33" customHeight="1" x14ac:dyDescent="0.25">
      <c r="A32" s="119" t="s">
        <v>157</v>
      </c>
      <c r="B32" s="124" t="s">
        <v>158</v>
      </c>
      <c r="C32" s="160">
        <v>100</v>
      </c>
      <c r="D32" s="160">
        <v>100</v>
      </c>
      <c r="E32" s="160">
        <v>100</v>
      </c>
      <c r="F32" s="136">
        <v>100</v>
      </c>
      <c r="G32" s="160">
        <v>100</v>
      </c>
      <c r="H32" s="160">
        <v>100</v>
      </c>
      <c r="I32" s="133">
        <f t="shared" si="3"/>
        <v>100</v>
      </c>
      <c r="J32" s="130">
        <f t="shared" si="4"/>
        <v>0</v>
      </c>
      <c r="K32" s="133">
        <f t="shared" si="5"/>
        <v>100</v>
      </c>
      <c r="L32" s="130">
        <f t="shared" si="6"/>
        <v>0</v>
      </c>
      <c r="M32" s="133">
        <f t="shared" si="7"/>
        <v>100</v>
      </c>
      <c r="N32" s="130">
        <f t="shared" si="8"/>
        <v>0</v>
      </c>
    </row>
    <row r="33" spans="1:14" s="69" customFormat="1" ht="46.5" customHeight="1" x14ac:dyDescent="0.25">
      <c r="A33" s="119" t="s">
        <v>132</v>
      </c>
      <c r="B33" s="124" t="s">
        <v>94</v>
      </c>
      <c r="C33" s="160">
        <v>30</v>
      </c>
      <c r="D33" s="160">
        <v>20</v>
      </c>
      <c r="E33" s="160">
        <v>10</v>
      </c>
      <c r="F33" s="136">
        <v>30</v>
      </c>
      <c r="G33" s="160">
        <v>20</v>
      </c>
      <c r="H33" s="160">
        <v>10</v>
      </c>
      <c r="I33" s="133">
        <f t="shared" si="3"/>
        <v>100</v>
      </c>
      <c r="J33" s="130">
        <f t="shared" si="4"/>
        <v>0</v>
      </c>
      <c r="K33" s="133">
        <f t="shared" si="5"/>
        <v>100</v>
      </c>
      <c r="L33" s="130">
        <f t="shared" si="6"/>
        <v>0</v>
      </c>
      <c r="M33" s="133">
        <f t="shared" si="7"/>
        <v>100</v>
      </c>
      <c r="N33" s="130">
        <f t="shared" si="8"/>
        <v>0</v>
      </c>
    </row>
    <row r="34" spans="1:14" s="84" customFormat="1" x14ac:dyDescent="0.25">
      <c r="A34" s="121" t="s">
        <v>133</v>
      </c>
      <c r="B34" s="123" t="s">
        <v>95</v>
      </c>
      <c r="C34" s="139">
        <f>C35+C36+C37+C38</f>
        <v>624948.21</v>
      </c>
      <c r="D34" s="139">
        <f t="shared" ref="D34:E34" si="17">D35+D36+D37+D38</f>
        <v>631159.12</v>
      </c>
      <c r="E34" s="139">
        <f t="shared" si="17"/>
        <v>665879.5</v>
      </c>
      <c r="F34" s="138">
        <f t="shared" ref="F34:H34" si="18">F35+F36+F37+F38</f>
        <v>668275.94200000004</v>
      </c>
      <c r="G34" s="139">
        <f t="shared" si="18"/>
        <v>631159.12</v>
      </c>
      <c r="H34" s="139">
        <f t="shared" si="18"/>
        <v>665879.5</v>
      </c>
      <c r="I34" s="128">
        <f t="shared" si="3"/>
        <v>106.93301161707464</v>
      </c>
      <c r="J34" s="129">
        <f t="shared" si="4"/>
        <v>43327.732000000076</v>
      </c>
      <c r="K34" s="128">
        <f t="shared" si="5"/>
        <v>100</v>
      </c>
      <c r="L34" s="129">
        <f t="shared" si="6"/>
        <v>0</v>
      </c>
      <c r="M34" s="128">
        <f t="shared" si="7"/>
        <v>100</v>
      </c>
      <c r="N34" s="129">
        <f t="shared" si="8"/>
        <v>0</v>
      </c>
    </row>
    <row r="35" spans="1:14" s="69" customFormat="1" ht="21" customHeight="1" x14ac:dyDescent="0.25">
      <c r="A35" s="119" t="s">
        <v>134</v>
      </c>
      <c r="B35" s="124" t="s">
        <v>96</v>
      </c>
      <c r="C35" s="160">
        <v>131435.82999999999</v>
      </c>
      <c r="D35" s="160">
        <v>128735.44</v>
      </c>
      <c r="E35" s="160">
        <v>134006.57</v>
      </c>
      <c r="F35" s="136">
        <v>151256.37899999999</v>
      </c>
      <c r="G35" s="160">
        <v>128735.44</v>
      </c>
      <c r="H35" s="160">
        <v>134006.57</v>
      </c>
      <c r="I35" s="133">
        <f t="shared" si="3"/>
        <v>115.08001965674049</v>
      </c>
      <c r="J35" s="130">
        <f t="shared" si="4"/>
        <v>19820.548999999999</v>
      </c>
      <c r="K35" s="133">
        <f t="shared" si="5"/>
        <v>100</v>
      </c>
      <c r="L35" s="130">
        <f t="shared" si="6"/>
        <v>0</v>
      </c>
      <c r="M35" s="133">
        <f t="shared" si="7"/>
        <v>100</v>
      </c>
      <c r="N35" s="130">
        <f t="shared" si="8"/>
        <v>0</v>
      </c>
    </row>
    <row r="36" spans="1:14" s="69" customFormat="1" x14ac:dyDescent="0.25">
      <c r="A36" s="120" t="s">
        <v>135</v>
      </c>
      <c r="B36" s="124" t="s">
        <v>97</v>
      </c>
      <c r="C36" s="160">
        <v>451304.74</v>
      </c>
      <c r="D36" s="160">
        <v>460347.31</v>
      </c>
      <c r="E36" s="160">
        <v>490266.57</v>
      </c>
      <c r="F36" s="136">
        <v>481687.20699999999</v>
      </c>
      <c r="G36" s="160">
        <v>460347.31</v>
      </c>
      <c r="H36" s="160">
        <v>490266.57</v>
      </c>
      <c r="I36" s="133">
        <f t="shared" si="3"/>
        <v>106.73214001696503</v>
      </c>
      <c r="J36" s="130">
        <f t="shared" si="4"/>
        <v>30382.467000000004</v>
      </c>
      <c r="K36" s="133">
        <f t="shared" si="5"/>
        <v>100</v>
      </c>
      <c r="L36" s="130">
        <f t="shared" si="6"/>
        <v>0</v>
      </c>
      <c r="M36" s="133">
        <f t="shared" si="7"/>
        <v>100</v>
      </c>
      <c r="N36" s="130">
        <f t="shared" si="8"/>
        <v>0</v>
      </c>
    </row>
    <row r="37" spans="1:14" s="69" customFormat="1" ht="30" customHeight="1" x14ac:dyDescent="0.25">
      <c r="A37" s="120" t="s">
        <v>136</v>
      </c>
      <c r="B37" s="124" t="s">
        <v>98</v>
      </c>
      <c r="C37" s="160">
        <v>5887.1</v>
      </c>
      <c r="D37" s="160">
        <v>5887.1</v>
      </c>
      <c r="E37" s="160">
        <v>5587.1</v>
      </c>
      <c r="F37" s="136">
        <v>5887.1</v>
      </c>
      <c r="G37" s="160">
        <v>5887.1</v>
      </c>
      <c r="H37" s="160">
        <v>5587.1</v>
      </c>
      <c r="I37" s="133">
        <f t="shared" si="3"/>
        <v>100</v>
      </c>
      <c r="J37" s="130">
        <f t="shared" si="4"/>
        <v>0</v>
      </c>
      <c r="K37" s="133">
        <f t="shared" si="5"/>
        <v>100</v>
      </c>
      <c r="L37" s="130">
        <f t="shared" si="6"/>
        <v>0</v>
      </c>
      <c r="M37" s="133">
        <f t="shared" si="7"/>
        <v>100</v>
      </c>
      <c r="N37" s="130">
        <f t="shared" si="8"/>
        <v>0</v>
      </c>
    </row>
    <row r="38" spans="1:14" s="69" customFormat="1" ht="32.25" customHeight="1" x14ac:dyDescent="0.25">
      <c r="A38" s="120" t="s">
        <v>137</v>
      </c>
      <c r="B38" s="124" t="s">
        <v>99</v>
      </c>
      <c r="C38" s="160">
        <v>36320.54</v>
      </c>
      <c r="D38" s="160">
        <v>36189.269999999997</v>
      </c>
      <c r="E38" s="160">
        <v>36019.26</v>
      </c>
      <c r="F38" s="136">
        <v>29445.256000000001</v>
      </c>
      <c r="G38" s="160">
        <v>36189.269999999997</v>
      </c>
      <c r="H38" s="160">
        <v>36019.26</v>
      </c>
      <c r="I38" s="133">
        <f t="shared" si="3"/>
        <v>81.070534744252157</v>
      </c>
      <c r="J38" s="130">
        <f t="shared" si="4"/>
        <v>-6875.2839999999997</v>
      </c>
      <c r="K38" s="133">
        <f t="shared" si="5"/>
        <v>100</v>
      </c>
      <c r="L38" s="130">
        <f t="shared" si="6"/>
        <v>0</v>
      </c>
      <c r="M38" s="133">
        <f t="shared" si="7"/>
        <v>100</v>
      </c>
      <c r="N38" s="130">
        <f t="shared" si="8"/>
        <v>0</v>
      </c>
    </row>
    <row r="39" spans="1:14" s="84" customFormat="1" ht="34.5" customHeight="1" x14ac:dyDescent="0.25">
      <c r="A39" s="118" t="s">
        <v>138</v>
      </c>
      <c r="B39" s="123" t="s">
        <v>100</v>
      </c>
      <c r="C39" s="139">
        <f>C40+C41</f>
        <v>126008.93999999999</v>
      </c>
      <c r="D39" s="139">
        <f t="shared" ref="D39:E39" si="19">D40+D41</f>
        <v>125958.93999999999</v>
      </c>
      <c r="E39" s="139">
        <f t="shared" si="19"/>
        <v>125677.82999999999</v>
      </c>
      <c r="F39" s="138">
        <f t="shared" ref="F39:H39" si="20">F40+F41</f>
        <v>144023.32500000001</v>
      </c>
      <c r="G39" s="139">
        <f t="shared" si="20"/>
        <v>125958.93999999999</v>
      </c>
      <c r="H39" s="139">
        <f t="shared" si="20"/>
        <v>125677.82999999999</v>
      </c>
      <c r="I39" s="128">
        <f t="shared" si="3"/>
        <v>114.2961166088692</v>
      </c>
      <c r="J39" s="129">
        <f t="shared" si="4"/>
        <v>18014.385000000024</v>
      </c>
      <c r="K39" s="128">
        <f t="shared" si="5"/>
        <v>100</v>
      </c>
      <c r="L39" s="129">
        <f t="shared" si="6"/>
        <v>0</v>
      </c>
      <c r="M39" s="128">
        <f t="shared" si="7"/>
        <v>100</v>
      </c>
      <c r="N39" s="129">
        <f t="shared" si="8"/>
        <v>0</v>
      </c>
    </row>
    <row r="40" spans="1:14" s="69" customFormat="1" x14ac:dyDescent="0.25">
      <c r="A40" s="120" t="s">
        <v>139</v>
      </c>
      <c r="B40" s="124" t="s">
        <v>101</v>
      </c>
      <c r="C40" s="160">
        <v>113856.04</v>
      </c>
      <c r="D40" s="160">
        <v>113806.04</v>
      </c>
      <c r="E40" s="160">
        <v>113694.93</v>
      </c>
      <c r="F40" s="136">
        <v>134982.58300000001</v>
      </c>
      <c r="G40" s="160">
        <v>113806.04</v>
      </c>
      <c r="H40" s="160">
        <v>113694.93</v>
      </c>
      <c r="I40" s="133">
        <f t="shared" si="3"/>
        <v>118.55548726268719</v>
      </c>
      <c r="J40" s="130">
        <f t="shared" si="4"/>
        <v>21126.54300000002</v>
      </c>
      <c r="K40" s="133">
        <f t="shared" si="5"/>
        <v>100</v>
      </c>
      <c r="L40" s="130">
        <f t="shared" si="6"/>
        <v>0</v>
      </c>
      <c r="M40" s="133">
        <f t="shared" si="7"/>
        <v>100</v>
      </c>
      <c r="N40" s="130">
        <f t="shared" si="8"/>
        <v>0</v>
      </c>
    </row>
    <row r="41" spans="1:14" s="69" customFormat="1" ht="27.75" customHeight="1" x14ac:dyDescent="0.25">
      <c r="A41" s="120" t="s">
        <v>140</v>
      </c>
      <c r="B41" s="124" t="s">
        <v>102</v>
      </c>
      <c r="C41" s="160">
        <v>12152.9</v>
      </c>
      <c r="D41" s="160">
        <v>12152.9</v>
      </c>
      <c r="E41" s="160">
        <v>11982.9</v>
      </c>
      <c r="F41" s="136">
        <v>9040.7420000000002</v>
      </c>
      <c r="G41" s="160">
        <v>12152.9</v>
      </c>
      <c r="H41" s="160">
        <v>11982.9</v>
      </c>
      <c r="I41" s="133">
        <f t="shared" si="3"/>
        <v>74.391643146903206</v>
      </c>
      <c r="J41" s="130">
        <f t="shared" si="4"/>
        <v>-3112.1579999999994</v>
      </c>
      <c r="K41" s="133">
        <f t="shared" si="5"/>
        <v>100</v>
      </c>
      <c r="L41" s="130">
        <f t="shared" si="6"/>
        <v>0</v>
      </c>
      <c r="M41" s="133">
        <f t="shared" si="7"/>
        <v>100</v>
      </c>
      <c r="N41" s="130">
        <f t="shared" si="8"/>
        <v>0</v>
      </c>
    </row>
    <row r="42" spans="1:14" s="84" customFormat="1" ht="29.25" x14ac:dyDescent="0.25">
      <c r="A42" s="118" t="s">
        <v>141</v>
      </c>
      <c r="B42" s="123" t="s">
        <v>103</v>
      </c>
      <c r="C42" s="139">
        <f>C43+C44+C45</f>
        <v>37807.451999999997</v>
      </c>
      <c r="D42" s="139">
        <f t="shared" ref="D42:E42" si="21">D43+D44+D45</f>
        <v>27808.171999999999</v>
      </c>
      <c r="E42" s="139">
        <f t="shared" si="21"/>
        <v>28065.042000000001</v>
      </c>
      <c r="F42" s="139">
        <f t="shared" ref="F42:H42" si="22">F43+F44+F45</f>
        <v>39024.625</v>
      </c>
      <c r="G42" s="139">
        <f t="shared" si="22"/>
        <v>27808.171999999999</v>
      </c>
      <c r="H42" s="139">
        <f t="shared" si="22"/>
        <v>28065.042000000001</v>
      </c>
      <c r="I42" s="128">
        <f t="shared" si="3"/>
        <v>103.21939970987731</v>
      </c>
      <c r="J42" s="129">
        <f t="shared" si="4"/>
        <v>1217.1730000000025</v>
      </c>
      <c r="K42" s="128">
        <f t="shared" si="5"/>
        <v>100</v>
      </c>
      <c r="L42" s="129">
        <f t="shared" si="6"/>
        <v>0</v>
      </c>
      <c r="M42" s="128">
        <f t="shared" si="7"/>
        <v>100</v>
      </c>
      <c r="N42" s="129">
        <f t="shared" si="8"/>
        <v>0</v>
      </c>
    </row>
    <row r="43" spans="1:14" s="69" customFormat="1" ht="21.75" customHeight="1" x14ac:dyDescent="0.25">
      <c r="A43" s="120" t="s">
        <v>142</v>
      </c>
      <c r="B43" s="124" t="s">
        <v>104</v>
      </c>
      <c r="C43" s="160">
        <v>5044.2520000000004</v>
      </c>
      <c r="D43" s="160">
        <v>5044.2520000000004</v>
      </c>
      <c r="E43" s="160">
        <v>5044.2520000000004</v>
      </c>
      <c r="F43" s="136">
        <v>5241.402</v>
      </c>
      <c r="G43" s="160">
        <v>5044.2520000000004</v>
      </c>
      <c r="H43" s="160">
        <v>5044.2520000000004</v>
      </c>
      <c r="I43" s="133">
        <f t="shared" si="3"/>
        <v>103.90840901683738</v>
      </c>
      <c r="J43" s="130">
        <f t="shared" si="4"/>
        <v>197.14999999999964</v>
      </c>
      <c r="K43" s="133">
        <f t="shared" si="5"/>
        <v>100</v>
      </c>
      <c r="L43" s="130">
        <f t="shared" si="6"/>
        <v>0</v>
      </c>
      <c r="M43" s="133">
        <f t="shared" si="7"/>
        <v>100</v>
      </c>
      <c r="N43" s="130">
        <f t="shared" si="8"/>
        <v>0</v>
      </c>
    </row>
    <row r="44" spans="1:14" s="69" customFormat="1" ht="31.5" customHeight="1" x14ac:dyDescent="0.25">
      <c r="A44" s="120" t="s">
        <v>143</v>
      </c>
      <c r="B44" s="124" t="s">
        <v>105</v>
      </c>
      <c r="C44" s="160">
        <v>26773.71</v>
      </c>
      <c r="D44" s="160">
        <v>20518.18</v>
      </c>
      <c r="E44" s="160">
        <v>20960.68</v>
      </c>
      <c r="F44" s="136">
        <v>27793.733</v>
      </c>
      <c r="G44" s="160">
        <v>20518.18</v>
      </c>
      <c r="H44" s="160">
        <v>20960.68</v>
      </c>
      <c r="I44" s="133">
        <f t="shared" si="3"/>
        <v>103.8097932636157</v>
      </c>
      <c r="J44" s="130">
        <f t="shared" si="4"/>
        <v>1020.023000000001</v>
      </c>
      <c r="K44" s="133">
        <f t="shared" si="5"/>
        <v>100</v>
      </c>
      <c r="L44" s="130">
        <f t="shared" si="6"/>
        <v>0</v>
      </c>
      <c r="M44" s="133">
        <f t="shared" si="7"/>
        <v>100</v>
      </c>
      <c r="N44" s="130">
        <f t="shared" si="8"/>
        <v>0</v>
      </c>
    </row>
    <row r="45" spans="1:14" s="69" customFormat="1" ht="23.25" customHeight="1" x14ac:dyDescent="0.25">
      <c r="A45" s="120" t="s">
        <v>144</v>
      </c>
      <c r="B45" s="124" t="s">
        <v>106</v>
      </c>
      <c r="C45" s="160">
        <v>5989.49</v>
      </c>
      <c r="D45" s="160">
        <v>2245.7399999999998</v>
      </c>
      <c r="E45" s="160">
        <v>2060.11</v>
      </c>
      <c r="F45" s="136">
        <v>5989.49</v>
      </c>
      <c r="G45" s="160">
        <v>2245.7399999999998</v>
      </c>
      <c r="H45" s="160">
        <v>2060.11</v>
      </c>
      <c r="I45" s="133">
        <f t="shared" si="3"/>
        <v>100</v>
      </c>
      <c r="J45" s="130">
        <f t="shared" si="4"/>
        <v>0</v>
      </c>
      <c r="K45" s="133">
        <f t="shared" si="5"/>
        <v>100</v>
      </c>
      <c r="L45" s="130">
        <f t="shared" si="6"/>
        <v>0</v>
      </c>
      <c r="M45" s="133">
        <f t="shared" si="7"/>
        <v>100</v>
      </c>
      <c r="N45" s="130">
        <f t="shared" si="8"/>
        <v>0</v>
      </c>
    </row>
    <row r="46" spans="1:14" s="84" customFormat="1" ht="33.75" customHeight="1" x14ac:dyDescent="0.25">
      <c r="A46" s="118" t="s">
        <v>145</v>
      </c>
      <c r="B46" s="123" t="s">
        <v>107</v>
      </c>
      <c r="C46" s="139">
        <f>C47</f>
        <v>300</v>
      </c>
      <c r="D46" s="139">
        <f t="shared" ref="D46:H46" si="23">D47</f>
        <v>300</v>
      </c>
      <c r="E46" s="139">
        <f t="shared" si="23"/>
        <v>0</v>
      </c>
      <c r="F46" s="138">
        <f t="shared" si="23"/>
        <v>300</v>
      </c>
      <c r="G46" s="139">
        <f t="shared" si="23"/>
        <v>300</v>
      </c>
      <c r="H46" s="139">
        <f t="shared" si="23"/>
        <v>0</v>
      </c>
      <c r="I46" s="128">
        <f t="shared" si="3"/>
        <v>100</v>
      </c>
      <c r="J46" s="129">
        <f t="shared" si="4"/>
        <v>0</v>
      </c>
      <c r="K46" s="128">
        <f t="shared" si="5"/>
        <v>100</v>
      </c>
      <c r="L46" s="129">
        <f t="shared" si="6"/>
        <v>0</v>
      </c>
      <c r="M46" s="128"/>
      <c r="N46" s="129">
        <f t="shared" si="8"/>
        <v>0</v>
      </c>
    </row>
    <row r="47" spans="1:14" s="69" customFormat="1" x14ac:dyDescent="0.25">
      <c r="A47" s="120" t="s">
        <v>146</v>
      </c>
      <c r="B47" s="124" t="s">
        <v>108</v>
      </c>
      <c r="C47" s="160">
        <v>300</v>
      </c>
      <c r="D47" s="160">
        <v>300</v>
      </c>
      <c r="E47" s="160">
        <v>0</v>
      </c>
      <c r="F47" s="136">
        <v>300</v>
      </c>
      <c r="G47" s="160">
        <v>300</v>
      </c>
      <c r="H47" s="160">
        <v>0</v>
      </c>
      <c r="I47" s="133">
        <f t="shared" si="3"/>
        <v>100</v>
      </c>
      <c r="J47" s="130">
        <f t="shared" si="4"/>
        <v>0</v>
      </c>
      <c r="K47" s="133">
        <f t="shared" si="5"/>
        <v>100</v>
      </c>
      <c r="L47" s="130">
        <f t="shared" si="6"/>
        <v>0</v>
      </c>
      <c r="M47" s="133"/>
      <c r="N47" s="130">
        <f t="shared" si="8"/>
        <v>0</v>
      </c>
    </row>
    <row r="48" spans="1:14" s="84" customFormat="1" ht="43.5" x14ac:dyDescent="0.25">
      <c r="A48" s="118" t="s">
        <v>147</v>
      </c>
      <c r="B48" s="123" t="s">
        <v>109</v>
      </c>
      <c r="C48" s="139">
        <f>C49</f>
        <v>200</v>
      </c>
      <c r="D48" s="139">
        <f t="shared" ref="D48:H48" si="24">D49</f>
        <v>200</v>
      </c>
      <c r="E48" s="139">
        <f t="shared" si="24"/>
        <v>200</v>
      </c>
      <c r="F48" s="138">
        <f t="shared" si="24"/>
        <v>200</v>
      </c>
      <c r="G48" s="139">
        <f t="shared" si="24"/>
        <v>200</v>
      </c>
      <c r="H48" s="139">
        <f t="shared" si="24"/>
        <v>200</v>
      </c>
      <c r="I48" s="128">
        <f t="shared" si="3"/>
        <v>100</v>
      </c>
      <c r="J48" s="129">
        <f t="shared" si="4"/>
        <v>0</v>
      </c>
      <c r="K48" s="128">
        <f t="shared" si="5"/>
        <v>100</v>
      </c>
      <c r="L48" s="129">
        <f t="shared" si="6"/>
        <v>0</v>
      </c>
      <c r="M48" s="128">
        <f t="shared" si="7"/>
        <v>100</v>
      </c>
      <c r="N48" s="129">
        <f t="shared" si="8"/>
        <v>0</v>
      </c>
    </row>
    <row r="49" spans="1:14" s="69" customFormat="1" ht="30" x14ac:dyDescent="0.25">
      <c r="A49" s="150" t="s">
        <v>148</v>
      </c>
      <c r="B49" s="149" t="s">
        <v>110</v>
      </c>
      <c r="C49" s="160">
        <v>200</v>
      </c>
      <c r="D49" s="160">
        <v>200</v>
      </c>
      <c r="E49" s="160">
        <v>200</v>
      </c>
      <c r="F49" s="136">
        <v>200</v>
      </c>
      <c r="G49" s="160">
        <v>200</v>
      </c>
      <c r="H49" s="160">
        <v>200</v>
      </c>
      <c r="I49" s="133">
        <f t="shared" si="3"/>
        <v>100</v>
      </c>
      <c r="J49" s="130">
        <f t="shared" si="4"/>
        <v>0</v>
      </c>
      <c r="K49" s="133">
        <f t="shared" si="5"/>
        <v>100</v>
      </c>
      <c r="L49" s="130">
        <f t="shared" si="6"/>
        <v>0</v>
      </c>
      <c r="M49" s="133">
        <f t="shared" si="7"/>
        <v>100</v>
      </c>
      <c r="N49" s="130">
        <f t="shared" si="8"/>
        <v>0</v>
      </c>
    </row>
    <row r="50" spans="1:14" s="84" customFormat="1" ht="140.25" customHeight="1" x14ac:dyDescent="0.25">
      <c r="A50" s="152" t="s">
        <v>149</v>
      </c>
      <c r="B50" s="151" t="s">
        <v>111</v>
      </c>
      <c r="C50" s="139">
        <f>C51+C52</f>
        <v>78165.62</v>
      </c>
      <c r="D50" s="139">
        <f>D51+D52</f>
        <v>76326.76999999999</v>
      </c>
      <c r="E50" s="139">
        <f t="shared" ref="E50" si="25">E51+E52</f>
        <v>76476.91</v>
      </c>
      <c r="F50" s="137">
        <f t="shared" ref="F50" si="26">F51+F52</f>
        <v>78190.22</v>
      </c>
      <c r="G50" s="139">
        <f>G51+G52</f>
        <v>76326.76999999999</v>
      </c>
      <c r="H50" s="139">
        <f t="shared" ref="H50" si="27">H51+H52</f>
        <v>76476.91</v>
      </c>
      <c r="I50" s="128">
        <f t="shared" si="3"/>
        <v>100.03147163676307</v>
      </c>
      <c r="J50" s="129">
        <f t="shared" si="4"/>
        <v>24.600000000005821</v>
      </c>
      <c r="K50" s="128">
        <f t="shared" si="5"/>
        <v>100</v>
      </c>
      <c r="L50" s="129">
        <f t="shared" si="6"/>
        <v>0</v>
      </c>
      <c r="M50" s="128">
        <f t="shared" si="7"/>
        <v>100</v>
      </c>
      <c r="N50" s="129">
        <f t="shared" si="8"/>
        <v>0</v>
      </c>
    </row>
    <row r="51" spans="1:14" s="69" customFormat="1" ht="93" customHeight="1" x14ac:dyDescent="0.25">
      <c r="A51" s="120" t="s">
        <v>150</v>
      </c>
      <c r="B51" s="124" t="s">
        <v>112</v>
      </c>
      <c r="C51" s="160">
        <v>16931.07</v>
      </c>
      <c r="D51" s="160">
        <v>17677.93</v>
      </c>
      <c r="E51" s="160">
        <v>18439.16</v>
      </c>
      <c r="F51" s="136">
        <v>15338.81</v>
      </c>
      <c r="G51" s="160">
        <v>17677.93</v>
      </c>
      <c r="H51" s="160">
        <v>18439.16</v>
      </c>
      <c r="I51" s="133">
        <f t="shared" si="3"/>
        <v>90.595632762725558</v>
      </c>
      <c r="J51" s="130">
        <f t="shared" si="4"/>
        <v>-1592.2600000000002</v>
      </c>
      <c r="K51" s="133">
        <f t="shared" si="5"/>
        <v>100</v>
      </c>
      <c r="L51" s="130">
        <f t="shared" si="6"/>
        <v>0</v>
      </c>
      <c r="M51" s="133">
        <f t="shared" si="7"/>
        <v>100</v>
      </c>
      <c r="N51" s="130">
        <f t="shared" si="8"/>
        <v>0</v>
      </c>
    </row>
    <row r="52" spans="1:14" s="69" customFormat="1" x14ac:dyDescent="0.25">
      <c r="A52" s="120" t="s">
        <v>151</v>
      </c>
      <c r="B52" s="124" t="s">
        <v>113</v>
      </c>
      <c r="C52" s="160">
        <v>61234.55</v>
      </c>
      <c r="D52" s="160">
        <v>58648.84</v>
      </c>
      <c r="E52" s="160">
        <v>58037.75</v>
      </c>
      <c r="F52" s="136">
        <v>62851.41</v>
      </c>
      <c r="G52" s="160">
        <v>58648.84</v>
      </c>
      <c r="H52" s="160">
        <v>58037.75</v>
      </c>
      <c r="I52" s="133">
        <f t="shared" si="3"/>
        <v>102.64043746545046</v>
      </c>
      <c r="J52" s="130">
        <f t="shared" si="4"/>
        <v>1616.8600000000006</v>
      </c>
      <c r="K52" s="133">
        <f t="shared" si="5"/>
        <v>100</v>
      </c>
      <c r="L52" s="130">
        <f t="shared" si="6"/>
        <v>0</v>
      </c>
      <c r="M52" s="133">
        <f t="shared" si="7"/>
        <v>100</v>
      </c>
      <c r="N52" s="130">
        <f t="shared" si="8"/>
        <v>0</v>
      </c>
    </row>
    <row r="53" spans="1:14" s="84" customFormat="1" ht="29.25" x14ac:dyDescent="0.25">
      <c r="A53" s="118" t="s">
        <v>155</v>
      </c>
      <c r="B53" s="126" t="s">
        <v>156</v>
      </c>
      <c r="C53" s="139">
        <v>0</v>
      </c>
      <c r="D53" s="139">
        <v>13644.493</v>
      </c>
      <c r="E53" s="139">
        <v>27971.45</v>
      </c>
      <c r="F53" s="138">
        <v>0</v>
      </c>
      <c r="G53" s="139">
        <v>13644.493</v>
      </c>
      <c r="H53" s="139">
        <v>27971.45</v>
      </c>
      <c r="I53" s="128">
        <v>0</v>
      </c>
      <c r="J53" s="129">
        <f t="shared" si="4"/>
        <v>0</v>
      </c>
      <c r="K53" s="128">
        <f t="shared" si="5"/>
        <v>100</v>
      </c>
      <c r="L53" s="129">
        <f t="shared" si="6"/>
        <v>0</v>
      </c>
      <c r="M53" s="128">
        <f t="shared" si="7"/>
        <v>100</v>
      </c>
      <c r="N53" s="129">
        <f t="shared" si="8"/>
        <v>0</v>
      </c>
    </row>
    <row r="54" spans="1:14" s="84" customFormat="1" ht="29.25" x14ac:dyDescent="0.25">
      <c r="A54" s="122" t="s">
        <v>152</v>
      </c>
      <c r="B54" s="125" t="s">
        <v>114</v>
      </c>
      <c r="C54" s="139">
        <f>C8+C17+C22+C29+C31+C34+C39+C42+C46+C48+C50</f>
        <v>1228498.2170000002</v>
      </c>
      <c r="D54" s="139">
        <f>D8+D17+D22+D29+D31+D34+D39+D42+D46+D48+D50+D53</f>
        <v>1246265.551</v>
      </c>
      <c r="E54" s="139">
        <f>E8+E17+E22+E29+E31+E34+E39+E42+E46+E48+E50+E53</f>
        <v>1313632.2189999998</v>
      </c>
      <c r="F54" s="138">
        <f t="shared" ref="F54" si="28">F8+F17+F22+F29+F31+F34+F39+F42+F46+F48+F50+F53</f>
        <v>1269781.20881</v>
      </c>
      <c r="G54" s="139">
        <f>G8+G17+G22+G29+G31+G34+G39+G42+G46+G48+G50+G53</f>
        <v>1246265.551</v>
      </c>
      <c r="H54" s="139">
        <f>H8+H17+H22+H29+H31+H34+H39+H42+H46+H48+H50+H53</f>
        <v>1313632.2189999998</v>
      </c>
      <c r="I54" s="128">
        <f t="shared" si="3"/>
        <v>103.36044377099816</v>
      </c>
      <c r="J54" s="129">
        <f t="shared" si="4"/>
        <v>41282.991809999803</v>
      </c>
      <c r="K54" s="128">
        <f t="shared" si="5"/>
        <v>100</v>
      </c>
      <c r="L54" s="129">
        <f t="shared" si="6"/>
        <v>0</v>
      </c>
      <c r="M54" s="128">
        <f t="shared" si="7"/>
        <v>100</v>
      </c>
      <c r="N54" s="129">
        <f t="shared" si="8"/>
        <v>0</v>
      </c>
    </row>
    <row r="55" spans="1:14" s="84" customFormat="1" x14ac:dyDescent="0.25">
      <c r="A55" s="140"/>
      <c r="B55" s="141"/>
      <c r="C55" s="142"/>
      <c r="D55" s="142"/>
      <c r="E55" s="142"/>
      <c r="F55" s="143"/>
      <c r="G55" s="142"/>
      <c r="H55" s="142"/>
      <c r="I55" s="144"/>
      <c r="J55" s="145"/>
      <c r="K55" s="144"/>
      <c r="L55" s="146"/>
      <c r="M55" s="144"/>
      <c r="N55" s="146"/>
    </row>
    <row r="56" spans="1:14" x14ac:dyDescent="0.25">
      <c r="A56" s="69"/>
      <c r="B56" s="69"/>
      <c r="C56" s="69"/>
      <c r="D56" s="69"/>
      <c r="E56" s="69"/>
      <c r="F56" s="69"/>
      <c r="G56" s="69"/>
      <c r="H56" s="69"/>
      <c r="I56" s="69"/>
      <c r="J56" s="69"/>
      <c r="K56" s="69"/>
      <c r="L56" s="69"/>
      <c r="M56" s="69"/>
      <c r="N56" s="69"/>
    </row>
    <row r="57" spans="1:14" s="23" customFormat="1" ht="15.75" x14ac:dyDescent="0.25">
      <c r="A57" s="80" t="s">
        <v>165</v>
      </c>
      <c r="B57" s="80"/>
      <c r="C57" s="80"/>
      <c r="D57" s="80"/>
      <c r="E57" s="80"/>
      <c r="F57" s="80"/>
      <c r="G57" s="80"/>
      <c r="H57" s="80"/>
      <c r="I57" s="80"/>
      <c r="J57" s="80"/>
    </row>
    <row r="58" spans="1:14" s="23" customFormat="1" ht="15.75" x14ac:dyDescent="0.25">
      <c r="A58" s="80" t="s">
        <v>166</v>
      </c>
      <c r="B58" s="80"/>
      <c r="C58" s="80"/>
      <c r="D58" s="80"/>
      <c r="E58" s="80"/>
      <c r="F58" s="80"/>
      <c r="G58" s="80"/>
      <c r="H58" s="80"/>
      <c r="I58" s="193" t="s">
        <v>167</v>
      </c>
      <c r="J58" s="193"/>
    </row>
    <row r="59" spans="1:14" s="23" customFormat="1" ht="15.75" x14ac:dyDescent="0.25">
      <c r="A59" s="80"/>
      <c r="B59" s="80"/>
      <c r="C59" s="80"/>
      <c r="D59" s="80"/>
      <c r="E59" s="80"/>
      <c r="F59" s="80"/>
      <c r="G59" s="80"/>
      <c r="H59" s="80"/>
      <c r="I59" s="80"/>
      <c r="J59" s="80"/>
    </row>
    <row r="60" spans="1:14" s="23" customFormat="1" ht="15.75" x14ac:dyDescent="0.25">
      <c r="A60" s="80"/>
      <c r="B60" s="80"/>
      <c r="C60" s="80"/>
      <c r="D60" s="80"/>
      <c r="E60" s="80"/>
      <c r="F60" s="80"/>
      <c r="G60" s="80"/>
      <c r="H60" s="80"/>
      <c r="I60" s="80"/>
      <c r="J60" s="80"/>
    </row>
    <row r="61" spans="1:14" ht="18.75" x14ac:dyDescent="0.3">
      <c r="A61" s="24"/>
      <c r="B61" s="24"/>
      <c r="C61" s="24"/>
      <c r="D61" s="24"/>
      <c r="E61" s="24"/>
      <c r="F61" s="24"/>
      <c r="G61" s="24"/>
      <c r="H61" s="24"/>
      <c r="I61" s="24"/>
      <c r="J61" s="24"/>
    </row>
  </sheetData>
  <mergeCells count="16">
    <mergeCell ref="I58:J58"/>
    <mergeCell ref="H5:H6"/>
    <mergeCell ref="K1:M1"/>
    <mergeCell ref="B4:B6"/>
    <mergeCell ref="A4:A6"/>
    <mergeCell ref="I4:N4"/>
    <mergeCell ref="I5:J5"/>
    <mergeCell ref="K5:L5"/>
    <mergeCell ref="M5:N5"/>
    <mergeCell ref="C5:C6"/>
    <mergeCell ref="D5:D6"/>
    <mergeCell ref="E5:E6"/>
    <mergeCell ref="C4:E4"/>
    <mergeCell ref="F4:H4"/>
    <mergeCell ref="F5:F6"/>
    <mergeCell ref="G5:G6"/>
  </mergeCells>
  <pageMargins left="0.59055118110236227" right="0.78740157480314965" top="0.19685039370078741" bottom="0.15748031496062992"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2015-05-25T05:18:02Z</dcterms:modified>
</cp:coreProperties>
</file>